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Nick\Dropbox\University\College of Business\Investment Group\Portfolio\General Ledger\Stock Analysis Template\"/>
    </mc:Choice>
  </mc:AlternateContent>
  <bookViews>
    <workbookView xWindow="0" yWindow="0" windowWidth="20490" windowHeight="7455" tabRatio="893" firstSheet="5" activeTab="12"/>
  </bookViews>
  <sheets>
    <sheet name="Dashboard" sheetId="9" r:id="rId1"/>
    <sheet name="Financial Information" sheetId="1" r:id="rId2"/>
    <sheet name="Credit Metrics" sheetId="14" r:id="rId3"/>
    <sheet name="Beta Estimation" sheetId="19" r:id="rId4"/>
    <sheet name="Growth Estimates" sheetId="16" r:id="rId5"/>
    <sheet name="Simplified Financial Statments" sheetId="2" r:id="rId6"/>
    <sheet name="FCF" sheetId="12" r:id="rId7"/>
    <sheet name="Ratio Analysis" sheetId="3" r:id="rId8"/>
    <sheet name="Beta Sensitivity" sheetId="20" r:id="rId9"/>
    <sheet name="Risk Measures" sheetId="5" r:id="rId10"/>
    <sheet name="Comparables" sheetId="21" r:id="rId11"/>
    <sheet name="Analytics" sheetId="15" r:id="rId12"/>
    <sheet name="Fundamental Analysis" sheetId="4" r:id="rId13"/>
  </sheets>
  <definedNames>
    <definedName name="solver_adj" localSheetId="8" hidden="1">'Beta Sensitivity'!$B$11:$D$11</definedName>
    <definedName name="solver_cvg" localSheetId="8" hidden="1">0.0001</definedName>
    <definedName name="solver_drv" localSheetId="8" hidden="1">1</definedName>
    <definedName name="solver_eng" localSheetId="8" hidden="1">2</definedName>
    <definedName name="solver_est" localSheetId="8" hidden="1">1</definedName>
    <definedName name="solver_itr" localSheetId="8" hidden="1">2147483647</definedName>
    <definedName name="solver_lhs1" localSheetId="8" hidden="1">'Beta Sensitivity'!$B$11</definedName>
    <definedName name="solver_lhs2" localSheetId="8" hidden="1">'Beta Sensitivity'!$C$11</definedName>
    <definedName name="solver_lhs3" localSheetId="8" hidden="1">'Beta Sensitivity'!$D$11</definedName>
    <definedName name="solver_lhs4" localSheetId="8" hidden="1">'Beta Sensitivity'!$G$9</definedName>
    <definedName name="solver_lhs5" localSheetId="8" hidden="1">'Beta Sensitivity'!$D$8</definedName>
    <definedName name="solver_lhs6" localSheetId="8" hidden="1">'Beta Sensitivity'!$D$8</definedName>
    <definedName name="solver_lhs7" localSheetId="8" hidden="1">'Beta Sensitivity'!$H$10</definedName>
    <definedName name="solver_lhs8" localSheetId="8" hidden="1">'Beta Sensitivity'!$G$9</definedName>
    <definedName name="solver_mip" localSheetId="8" hidden="1">2147483647</definedName>
    <definedName name="solver_mni" localSheetId="8" hidden="1">30</definedName>
    <definedName name="solver_mrt" localSheetId="8" hidden="1">0.075</definedName>
    <definedName name="solver_msl" localSheetId="8" hidden="1">2</definedName>
    <definedName name="solver_neg" localSheetId="8" hidden="1">1</definedName>
    <definedName name="solver_nod" localSheetId="8" hidden="1">2147483647</definedName>
    <definedName name="solver_num" localSheetId="8" hidden="1">4</definedName>
    <definedName name="solver_nwt" localSheetId="8" hidden="1">1</definedName>
    <definedName name="solver_opt" localSheetId="8" hidden="1">'Beta Sensitivity'!$H$9</definedName>
    <definedName name="solver_pre" localSheetId="8" hidden="1">0.000001</definedName>
    <definedName name="solver_rbv" localSheetId="8" hidden="1">1</definedName>
    <definedName name="solver_rel1" localSheetId="8" hidden="1">2</definedName>
    <definedName name="solver_rel2" localSheetId="8" hidden="1">2</definedName>
    <definedName name="solver_rel3" localSheetId="8" hidden="1">2</definedName>
    <definedName name="solver_rel4" localSheetId="8" hidden="1">2</definedName>
    <definedName name="solver_rel5" localSheetId="8" hidden="1">1</definedName>
    <definedName name="solver_rel6" localSheetId="8" hidden="1">3</definedName>
    <definedName name="solver_rel7" localSheetId="8" hidden="1">3</definedName>
    <definedName name="solver_rel8" localSheetId="8" hidden="1">2</definedName>
    <definedName name="solver_rhs1" localSheetId="8" hidden="1">'Beta Sensitivity'!$C$5</definedName>
    <definedName name="solver_rhs2" localSheetId="8" hidden="1">'Beta Sensitivity'!$D$5</definedName>
    <definedName name="solver_rhs3" localSheetId="8" hidden="1">'Beta Sensitivity'!$B$5</definedName>
    <definedName name="solver_rhs4" localSheetId="8" hidden="1">100%</definedName>
    <definedName name="solver_rhs5" localSheetId="8" hidden="1">'Beta Sensitivity'!#REF!</definedName>
    <definedName name="solver_rhs6" localSheetId="8" hidden="1">'Beta Sensitivity'!#REF!</definedName>
    <definedName name="solver_rhs7" localSheetId="8" hidden="1">'Beta Sensitivity'!$I$6</definedName>
    <definedName name="solver_rhs8" localSheetId="8" hidden="1">SUM('Beta Sensitivity'!$B$9:$D$9)</definedName>
    <definedName name="solver_rlx" localSheetId="8" hidden="1">2</definedName>
    <definedName name="solver_rsd" localSheetId="8" hidden="1">0</definedName>
    <definedName name="solver_scl" localSheetId="8" hidden="1">1</definedName>
    <definedName name="solver_sho" localSheetId="8" hidden="1">2</definedName>
    <definedName name="solver_ssz" localSheetId="8" hidden="1">100</definedName>
    <definedName name="solver_tim" localSheetId="8" hidden="1">2147483647</definedName>
    <definedName name="solver_tol" localSheetId="8" hidden="1">0.01</definedName>
    <definedName name="solver_typ" localSheetId="8" hidden="1">2</definedName>
    <definedName name="solver_val" localSheetId="8" hidden="1">0</definedName>
    <definedName name="solver_ver" localSheetId="8" hidden="1">3</definedName>
  </definedNames>
  <calcPr calcId="152511"/>
</workbook>
</file>

<file path=xl/calcChain.xml><?xml version="1.0" encoding="utf-8"?>
<calcChain xmlns="http://schemas.openxmlformats.org/spreadsheetml/2006/main">
  <c r="I2" i="19" l="1"/>
  <c r="F2" i="19"/>
  <c r="C2" i="19"/>
  <c r="A1" i="1"/>
  <c r="B2" i="9"/>
  <c r="D14" i="9" l="1"/>
  <c r="B14" i="9"/>
  <c r="C5" i="21" l="1"/>
  <c r="B5" i="21" l="1"/>
  <c r="A5" i="21"/>
  <c r="N4" i="19" l="1"/>
  <c r="N5" i="19"/>
  <c r="N6" i="19"/>
  <c r="N7" i="19"/>
  <c r="N8" i="19"/>
  <c r="N9" i="19"/>
  <c r="N10" i="19"/>
  <c r="N11" i="19"/>
  <c r="N12" i="19"/>
  <c r="N13" i="19"/>
  <c r="N14" i="19"/>
  <c r="N15" i="19"/>
  <c r="N16" i="19"/>
  <c r="N17" i="19"/>
  <c r="N18" i="19"/>
  <c r="N19" i="19"/>
  <c r="N20" i="19"/>
  <c r="N21" i="19"/>
  <c r="N22" i="19"/>
  <c r="N23" i="19"/>
  <c r="N24" i="19"/>
  <c r="N25" i="19"/>
  <c r="N26" i="19"/>
  <c r="N27" i="19"/>
  <c r="N28" i="19"/>
  <c r="N29" i="19"/>
  <c r="N30" i="19"/>
  <c r="N31" i="19"/>
  <c r="N32" i="19"/>
  <c r="N33" i="19"/>
  <c r="N34" i="19"/>
  <c r="N35" i="19"/>
  <c r="N36" i="19"/>
  <c r="N37" i="19"/>
  <c r="N38" i="19"/>
  <c r="N39" i="19"/>
  <c r="N40" i="19"/>
  <c r="N41" i="19"/>
  <c r="N42" i="19"/>
  <c r="N43" i="19"/>
  <c r="N44" i="19"/>
  <c r="N45" i="19"/>
  <c r="N46" i="19"/>
  <c r="N47" i="19"/>
  <c r="N48" i="19"/>
  <c r="N49" i="19"/>
  <c r="N50" i="19"/>
  <c r="N51" i="19"/>
  <c r="N52" i="19"/>
  <c r="N53" i="19"/>
  <c r="N54" i="19"/>
  <c r="N55" i="19"/>
  <c r="N56" i="19"/>
  <c r="N57" i="19"/>
  <c r="N58" i="19"/>
  <c r="N59" i="19"/>
  <c r="N60" i="19"/>
  <c r="N61" i="19"/>
  <c r="N62" i="19"/>
  <c r="N3" i="19"/>
  <c r="C9" i="20" l="1"/>
  <c r="D9" i="20" l="1"/>
  <c r="B9" i="20"/>
  <c r="B10" i="20"/>
  <c r="D10" i="20"/>
  <c r="C10" i="20"/>
  <c r="L220" i="19"/>
  <c r="M222" i="19"/>
  <c r="L228" i="19"/>
  <c r="D4" i="20"/>
  <c r="C4" i="20"/>
  <c r="B4" i="20"/>
  <c r="I4" i="20" s="1"/>
  <c r="L4" i="19"/>
  <c r="M4" i="19"/>
  <c r="O4" i="19"/>
  <c r="P4" i="19"/>
  <c r="L5" i="19"/>
  <c r="M5" i="19"/>
  <c r="O5" i="19"/>
  <c r="P5" i="19"/>
  <c r="L6" i="19"/>
  <c r="M6" i="19"/>
  <c r="O6" i="19"/>
  <c r="P6" i="19"/>
  <c r="L7" i="19"/>
  <c r="M7" i="19"/>
  <c r="O7" i="19"/>
  <c r="P7" i="19"/>
  <c r="L8" i="19"/>
  <c r="M8" i="19"/>
  <c r="O8" i="19"/>
  <c r="P8" i="19"/>
  <c r="L9" i="19"/>
  <c r="M9" i="19"/>
  <c r="O9" i="19"/>
  <c r="P9" i="19"/>
  <c r="L10" i="19"/>
  <c r="M10" i="19"/>
  <c r="O10" i="19"/>
  <c r="P10" i="19"/>
  <c r="L11" i="19"/>
  <c r="M11" i="19"/>
  <c r="O11" i="19"/>
  <c r="P11" i="19"/>
  <c r="L12" i="19"/>
  <c r="M12" i="19"/>
  <c r="O12" i="19"/>
  <c r="P12" i="19"/>
  <c r="L13" i="19"/>
  <c r="M13" i="19"/>
  <c r="O13" i="19"/>
  <c r="P13" i="19"/>
  <c r="L14" i="19"/>
  <c r="M14" i="19"/>
  <c r="O14" i="19"/>
  <c r="P14" i="19"/>
  <c r="L15" i="19"/>
  <c r="M15" i="19"/>
  <c r="O15" i="19"/>
  <c r="P15" i="19"/>
  <c r="L16" i="19"/>
  <c r="M16" i="19"/>
  <c r="O16" i="19"/>
  <c r="P16" i="19"/>
  <c r="L17" i="19"/>
  <c r="M17" i="19"/>
  <c r="O17" i="19"/>
  <c r="P17" i="19"/>
  <c r="L18" i="19"/>
  <c r="M18" i="19"/>
  <c r="O18" i="19"/>
  <c r="P18" i="19"/>
  <c r="L19" i="19"/>
  <c r="M19" i="19"/>
  <c r="O19" i="19"/>
  <c r="P19" i="19"/>
  <c r="L20" i="19"/>
  <c r="M20" i="19"/>
  <c r="O20" i="19"/>
  <c r="P20" i="19"/>
  <c r="L21" i="19"/>
  <c r="M21" i="19"/>
  <c r="O21" i="19"/>
  <c r="P21" i="19"/>
  <c r="L22" i="19"/>
  <c r="M22" i="19"/>
  <c r="O22" i="19"/>
  <c r="P22" i="19"/>
  <c r="L23" i="19"/>
  <c r="M23" i="19"/>
  <c r="O23" i="19"/>
  <c r="P23" i="19"/>
  <c r="L24" i="19"/>
  <c r="M24" i="19"/>
  <c r="O24" i="19"/>
  <c r="P24" i="19"/>
  <c r="L25" i="19"/>
  <c r="M25" i="19"/>
  <c r="O25" i="19"/>
  <c r="P25" i="19"/>
  <c r="L26" i="19"/>
  <c r="M26" i="19"/>
  <c r="O26" i="19"/>
  <c r="P26" i="19"/>
  <c r="L27" i="19"/>
  <c r="M27" i="19"/>
  <c r="O27" i="19"/>
  <c r="P27" i="19"/>
  <c r="L28" i="19"/>
  <c r="M28" i="19"/>
  <c r="O28" i="19"/>
  <c r="P28" i="19"/>
  <c r="L29" i="19"/>
  <c r="M29" i="19"/>
  <c r="O29" i="19"/>
  <c r="P29" i="19"/>
  <c r="L30" i="19"/>
  <c r="M30" i="19"/>
  <c r="O30" i="19"/>
  <c r="P30" i="19"/>
  <c r="L31" i="19"/>
  <c r="M31" i="19"/>
  <c r="O31" i="19"/>
  <c r="P31" i="19"/>
  <c r="L32" i="19"/>
  <c r="M32" i="19"/>
  <c r="O32" i="19"/>
  <c r="P32" i="19"/>
  <c r="L33" i="19"/>
  <c r="M33" i="19"/>
  <c r="O33" i="19"/>
  <c r="P33" i="19"/>
  <c r="L34" i="19"/>
  <c r="M34" i="19"/>
  <c r="O34" i="19"/>
  <c r="P34" i="19"/>
  <c r="L35" i="19"/>
  <c r="M35" i="19"/>
  <c r="O35" i="19"/>
  <c r="P35" i="19"/>
  <c r="L36" i="19"/>
  <c r="M36" i="19"/>
  <c r="O36" i="19"/>
  <c r="P36" i="19"/>
  <c r="L37" i="19"/>
  <c r="M37" i="19"/>
  <c r="O37" i="19"/>
  <c r="P37" i="19"/>
  <c r="L38" i="19"/>
  <c r="M38" i="19"/>
  <c r="O38" i="19"/>
  <c r="P38" i="19"/>
  <c r="L39" i="19"/>
  <c r="M39" i="19"/>
  <c r="O39" i="19"/>
  <c r="P39" i="19"/>
  <c r="L40" i="19"/>
  <c r="M40" i="19"/>
  <c r="O40" i="19"/>
  <c r="P40" i="19"/>
  <c r="L41" i="19"/>
  <c r="M41" i="19"/>
  <c r="O41" i="19"/>
  <c r="P41" i="19"/>
  <c r="L42" i="19"/>
  <c r="M42" i="19"/>
  <c r="O42" i="19"/>
  <c r="P42" i="19"/>
  <c r="L43" i="19"/>
  <c r="M43" i="19"/>
  <c r="O43" i="19"/>
  <c r="P43" i="19"/>
  <c r="L44" i="19"/>
  <c r="M44" i="19"/>
  <c r="O44" i="19"/>
  <c r="P44" i="19"/>
  <c r="L45" i="19"/>
  <c r="M45" i="19"/>
  <c r="O45" i="19"/>
  <c r="P45" i="19"/>
  <c r="L46" i="19"/>
  <c r="M46" i="19"/>
  <c r="O46" i="19"/>
  <c r="P46" i="19"/>
  <c r="L47" i="19"/>
  <c r="M47" i="19"/>
  <c r="O47" i="19"/>
  <c r="P47" i="19"/>
  <c r="L48" i="19"/>
  <c r="M48" i="19"/>
  <c r="O48" i="19"/>
  <c r="P48" i="19"/>
  <c r="L49" i="19"/>
  <c r="M49" i="19"/>
  <c r="O49" i="19"/>
  <c r="P49" i="19"/>
  <c r="L50" i="19"/>
  <c r="M50" i="19"/>
  <c r="O50" i="19"/>
  <c r="P50" i="19"/>
  <c r="L51" i="19"/>
  <c r="M51" i="19"/>
  <c r="O51" i="19"/>
  <c r="P51" i="19"/>
  <c r="L52" i="19"/>
  <c r="M52" i="19"/>
  <c r="O52" i="19"/>
  <c r="P52" i="19"/>
  <c r="L53" i="19"/>
  <c r="M53" i="19"/>
  <c r="O53" i="19"/>
  <c r="P53" i="19"/>
  <c r="L54" i="19"/>
  <c r="M54" i="19"/>
  <c r="O54" i="19"/>
  <c r="P54" i="19"/>
  <c r="L55" i="19"/>
  <c r="M55" i="19"/>
  <c r="O55" i="19"/>
  <c r="P55" i="19"/>
  <c r="L56" i="19"/>
  <c r="M56" i="19"/>
  <c r="O56" i="19"/>
  <c r="P56" i="19"/>
  <c r="L57" i="19"/>
  <c r="M57" i="19"/>
  <c r="O57" i="19"/>
  <c r="P57" i="19"/>
  <c r="L58" i="19"/>
  <c r="M58" i="19"/>
  <c r="O58" i="19"/>
  <c r="P58" i="19"/>
  <c r="L59" i="19"/>
  <c r="M59" i="19"/>
  <c r="O59" i="19"/>
  <c r="P59" i="19"/>
  <c r="L60" i="19"/>
  <c r="M60" i="19"/>
  <c r="O60" i="19"/>
  <c r="P60" i="19"/>
  <c r="L61" i="19"/>
  <c r="M61" i="19"/>
  <c r="O61" i="19"/>
  <c r="P61" i="19"/>
  <c r="L62" i="19"/>
  <c r="M62" i="19"/>
  <c r="O62" i="19"/>
  <c r="P62" i="19"/>
  <c r="L63" i="19"/>
  <c r="M63" i="19"/>
  <c r="L64" i="19"/>
  <c r="M64" i="19"/>
  <c r="L65" i="19"/>
  <c r="M65" i="19"/>
  <c r="L66" i="19"/>
  <c r="M66" i="19"/>
  <c r="L67" i="19"/>
  <c r="M67" i="19"/>
  <c r="L68" i="19"/>
  <c r="M68" i="19"/>
  <c r="L69" i="19"/>
  <c r="M69" i="19"/>
  <c r="L70" i="19"/>
  <c r="M70" i="19"/>
  <c r="L71" i="19"/>
  <c r="M71" i="19"/>
  <c r="L72" i="19"/>
  <c r="M72" i="19"/>
  <c r="L73" i="19"/>
  <c r="M73" i="19"/>
  <c r="L74" i="19"/>
  <c r="M74" i="19"/>
  <c r="L75" i="19"/>
  <c r="M75" i="19"/>
  <c r="L76" i="19"/>
  <c r="M76" i="19"/>
  <c r="L77" i="19"/>
  <c r="M77" i="19"/>
  <c r="L78" i="19"/>
  <c r="M78" i="19"/>
  <c r="L79" i="19"/>
  <c r="M79" i="19"/>
  <c r="L80" i="19"/>
  <c r="M80" i="19"/>
  <c r="L81" i="19"/>
  <c r="M81" i="19"/>
  <c r="L82" i="19"/>
  <c r="M82" i="19"/>
  <c r="L83" i="19"/>
  <c r="M83" i="19"/>
  <c r="L84" i="19"/>
  <c r="M84" i="19"/>
  <c r="L85" i="19"/>
  <c r="M85" i="19"/>
  <c r="L86" i="19"/>
  <c r="M86" i="19"/>
  <c r="L87" i="19"/>
  <c r="M87" i="19"/>
  <c r="L88" i="19"/>
  <c r="M88" i="19"/>
  <c r="L89" i="19"/>
  <c r="M89" i="19"/>
  <c r="L90" i="19"/>
  <c r="M90" i="19"/>
  <c r="L91" i="19"/>
  <c r="M91" i="19"/>
  <c r="L92" i="19"/>
  <c r="M92" i="19"/>
  <c r="L93" i="19"/>
  <c r="M93" i="19"/>
  <c r="L94" i="19"/>
  <c r="M94" i="19"/>
  <c r="L95" i="19"/>
  <c r="M95" i="19"/>
  <c r="L96" i="19"/>
  <c r="M96" i="19"/>
  <c r="L97" i="19"/>
  <c r="M97" i="19"/>
  <c r="L98" i="19"/>
  <c r="M98" i="19"/>
  <c r="L99" i="19"/>
  <c r="M99" i="19"/>
  <c r="L100" i="19"/>
  <c r="M100" i="19"/>
  <c r="L101" i="19"/>
  <c r="M101" i="19"/>
  <c r="L102" i="19"/>
  <c r="M102" i="19"/>
  <c r="L103" i="19"/>
  <c r="M103" i="19"/>
  <c r="L104" i="19"/>
  <c r="M104" i="19"/>
  <c r="L105" i="19"/>
  <c r="M105" i="19"/>
  <c r="L106" i="19"/>
  <c r="M106" i="19"/>
  <c r="L107" i="19"/>
  <c r="M107" i="19"/>
  <c r="L108" i="19"/>
  <c r="M108" i="19"/>
  <c r="L109" i="19"/>
  <c r="M109" i="19"/>
  <c r="L110" i="19"/>
  <c r="M110" i="19"/>
  <c r="L111" i="19"/>
  <c r="M111" i="19"/>
  <c r="L112" i="19"/>
  <c r="M112" i="19"/>
  <c r="L113" i="19"/>
  <c r="M113" i="19"/>
  <c r="L114" i="19"/>
  <c r="M114" i="19"/>
  <c r="L115" i="19"/>
  <c r="M115" i="19"/>
  <c r="L116" i="19"/>
  <c r="M116" i="19"/>
  <c r="L117" i="19"/>
  <c r="M117" i="19"/>
  <c r="L118" i="19"/>
  <c r="M118" i="19"/>
  <c r="L119" i="19"/>
  <c r="M119" i="19"/>
  <c r="L120" i="19"/>
  <c r="M120" i="19"/>
  <c r="L121" i="19"/>
  <c r="M121" i="19"/>
  <c r="L122" i="19"/>
  <c r="M122" i="19"/>
  <c r="L123" i="19"/>
  <c r="M123" i="19"/>
  <c r="L124" i="19"/>
  <c r="M124" i="19"/>
  <c r="L125" i="19"/>
  <c r="M125" i="19"/>
  <c r="L126" i="19"/>
  <c r="M126" i="19"/>
  <c r="L127" i="19"/>
  <c r="M127" i="19"/>
  <c r="L128" i="19"/>
  <c r="M128" i="19"/>
  <c r="L129" i="19"/>
  <c r="M129" i="19"/>
  <c r="L130" i="19"/>
  <c r="M130" i="19"/>
  <c r="L131" i="19"/>
  <c r="M131" i="19"/>
  <c r="L132" i="19"/>
  <c r="M132" i="19"/>
  <c r="L133" i="19"/>
  <c r="M133" i="19"/>
  <c r="L134" i="19"/>
  <c r="M134" i="19"/>
  <c r="L135" i="19"/>
  <c r="M135" i="19"/>
  <c r="L136" i="19"/>
  <c r="M136" i="19"/>
  <c r="L137" i="19"/>
  <c r="M137" i="19"/>
  <c r="L138" i="19"/>
  <c r="M138" i="19"/>
  <c r="L139" i="19"/>
  <c r="M139" i="19"/>
  <c r="L140" i="19"/>
  <c r="M140" i="19"/>
  <c r="L141" i="19"/>
  <c r="M141" i="19"/>
  <c r="L142" i="19"/>
  <c r="M142" i="19"/>
  <c r="L143" i="19"/>
  <c r="M143" i="19"/>
  <c r="L144" i="19"/>
  <c r="M144" i="19"/>
  <c r="L145" i="19"/>
  <c r="M145" i="19"/>
  <c r="L146" i="19"/>
  <c r="M146" i="19"/>
  <c r="L147" i="19"/>
  <c r="M147" i="19"/>
  <c r="L148" i="19"/>
  <c r="M148" i="19"/>
  <c r="L149" i="19"/>
  <c r="M149" i="19"/>
  <c r="L150" i="19"/>
  <c r="M150" i="19"/>
  <c r="L151" i="19"/>
  <c r="M151" i="19"/>
  <c r="L152" i="19"/>
  <c r="M152" i="19"/>
  <c r="L153" i="19"/>
  <c r="M153" i="19"/>
  <c r="L154" i="19"/>
  <c r="M154" i="19"/>
  <c r="L155" i="19"/>
  <c r="M155" i="19"/>
  <c r="L156" i="19"/>
  <c r="M156" i="19"/>
  <c r="L157" i="19"/>
  <c r="M157" i="19"/>
  <c r="L158" i="19"/>
  <c r="M158" i="19"/>
  <c r="L159" i="19"/>
  <c r="M159" i="19"/>
  <c r="L160" i="19"/>
  <c r="M160" i="19"/>
  <c r="L161" i="19"/>
  <c r="M161" i="19"/>
  <c r="L162" i="19"/>
  <c r="M162" i="19"/>
  <c r="L163" i="19"/>
  <c r="M163" i="19"/>
  <c r="L164" i="19"/>
  <c r="M164" i="19"/>
  <c r="L165" i="19"/>
  <c r="M165" i="19"/>
  <c r="L166" i="19"/>
  <c r="M166" i="19"/>
  <c r="L167" i="19"/>
  <c r="M167" i="19"/>
  <c r="L168" i="19"/>
  <c r="M168" i="19"/>
  <c r="L169" i="19"/>
  <c r="M169" i="19"/>
  <c r="L170" i="19"/>
  <c r="M170" i="19"/>
  <c r="L171" i="19"/>
  <c r="M171" i="19"/>
  <c r="L172" i="19"/>
  <c r="M172" i="19"/>
  <c r="L173" i="19"/>
  <c r="M173" i="19"/>
  <c r="L174" i="19"/>
  <c r="M174" i="19"/>
  <c r="L175" i="19"/>
  <c r="M175" i="19"/>
  <c r="L176" i="19"/>
  <c r="M176" i="19"/>
  <c r="L177" i="19"/>
  <c r="M177" i="19"/>
  <c r="L178" i="19"/>
  <c r="M178" i="19"/>
  <c r="L179" i="19"/>
  <c r="M179" i="19"/>
  <c r="L180" i="19"/>
  <c r="M180" i="19"/>
  <c r="L181" i="19"/>
  <c r="M181" i="19"/>
  <c r="L182" i="19"/>
  <c r="M182" i="19"/>
  <c r="L183" i="19"/>
  <c r="M183" i="19"/>
  <c r="L184" i="19"/>
  <c r="M184" i="19"/>
  <c r="L185" i="19"/>
  <c r="M185" i="19"/>
  <c r="L186" i="19"/>
  <c r="M186" i="19"/>
  <c r="L187" i="19"/>
  <c r="M187" i="19"/>
  <c r="L188" i="19"/>
  <c r="M188" i="19"/>
  <c r="L189" i="19"/>
  <c r="M189" i="19"/>
  <c r="L190" i="19"/>
  <c r="M190" i="19"/>
  <c r="L191" i="19"/>
  <c r="M191" i="19"/>
  <c r="L192" i="19"/>
  <c r="M192" i="19"/>
  <c r="L193" i="19"/>
  <c r="M193" i="19"/>
  <c r="L194" i="19"/>
  <c r="M194" i="19"/>
  <c r="L195" i="19"/>
  <c r="M195" i="19"/>
  <c r="L196" i="19"/>
  <c r="M196" i="19"/>
  <c r="L197" i="19"/>
  <c r="M197" i="19"/>
  <c r="L198" i="19"/>
  <c r="M198" i="19"/>
  <c r="L199" i="19"/>
  <c r="M199" i="19"/>
  <c r="L200" i="19"/>
  <c r="M200" i="19"/>
  <c r="L201" i="19"/>
  <c r="M201" i="19"/>
  <c r="L202" i="19"/>
  <c r="M202" i="19"/>
  <c r="L203" i="19"/>
  <c r="M203" i="19"/>
  <c r="L204" i="19"/>
  <c r="M204" i="19"/>
  <c r="L205" i="19"/>
  <c r="M205" i="19"/>
  <c r="L206" i="19"/>
  <c r="M206" i="19"/>
  <c r="L207" i="19"/>
  <c r="M207" i="19"/>
  <c r="L208" i="19"/>
  <c r="M208" i="19"/>
  <c r="L209" i="19"/>
  <c r="M209" i="19"/>
  <c r="L210" i="19"/>
  <c r="M210" i="19"/>
  <c r="L211" i="19"/>
  <c r="M211" i="19"/>
  <c r="L212" i="19"/>
  <c r="M212" i="19"/>
  <c r="L213" i="19"/>
  <c r="M213" i="19"/>
  <c r="L214" i="19"/>
  <c r="M214" i="19"/>
  <c r="L215" i="19"/>
  <c r="M215" i="19"/>
  <c r="L216" i="19"/>
  <c r="M216" i="19"/>
  <c r="L217" i="19"/>
  <c r="M217" i="19"/>
  <c r="L218" i="19"/>
  <c r="M218" i="19"/>
  <c r="L219" i="19"/>
  <c r="M219" i="19"/>
  <c r="M220" i="19"/>
  <c r="L221" i="19"/>
  <c r="M221" i="19"/>
  <c r="L222" i="19"/>
  <c r="L223" i="19"/>
  <c r="M223" i="19"/>
  <c r="L224" i="19"/>
  <c r="M224" i="19"/>
  <c r="L225" i="19"/>
  <c r="M225" i="19"/>
  <c r="L226" i="19"/>
  <c r="M226" i="19"/>
  <c r="L227" i="19"/>
  <c r="M227" i="19"/>
  <c r="M228" i="19"/>
  <c r="L229" i="19"/>
  <c r="M229" i="19"/>
  <c r="L230" i="19"/>
  <c r="M230" i="19"/>
  <c r="L231" i="19"/>
  <c r="M231" i="19"/>
  <c r="L232" i="19"/>
  <c r="M232" i="19"/>
  <c r="L233" i="19"/>
  <c r="M233" i="19"/>
  <c r="L234" i="19"/>
  <c r="M234" i="19"/>
  <c r="L235" i="19"/>
  <c r="M235" i="19"/>
  <c r="L236" i="19"/>
  <c r="M236" i="19"/>
  <c r="L237" i="19"/>
  <c r="M237" i="19"/>
  <c r="L238" i="19"/>
  <c r="M238" i="19"/>
  <c r="L239" i="19"/>
  <c r="M239" i="19"/>
  <c r="L240" i="19"/>
  <c r="M240" i="19"/>
  <c r="L241" i="19"/>
  <c r="M241" i="19"/>
  <c r="L242" i="19"/>
  <c r="M242" i="19"/>
  <c r="L243" i="19"/>
  <c r="M243" i="19"/>
  <c r="L244" i="19"/>
  <c r="M244" i="19"/>
  <c r="L245" i="19"/>
  <c r="M245" i="19"/>
  <c r="L246" i="19"/>
  <c r="M246" i="19"/>
  <c r="L247" i="19"/>
  <c r="M247" i="19"/>
  <c r="L248" i="19"/>
  <c r="M248" i="19"/>
  <c r="L249" i="19"/>
  <c r="M249" i="19"/>
  <c r="L250" i="19"/>
  <c r="M250" i="19"/>
  <c r="L251" i="19"/>
  <c r="M251" i="19"/>
  <c r="L252" i="19"/>
  <c r="M252" i="19"/>
  <c r="L253" i="19"/>
  <c r="M253" i="19"/>
  <c r="L254" i="19"/>
  <c r="M254" i="19"/>
  <c r="L255" i="19"/>
  <c r="M255" i="19"/>
  <c r="L256" i="19"/>
  <c r="M256" i="19"/>
  <c r="L257" i="19"/>
  <c r="M257" i="19"/>
  <c r="L258" i="19"/>
  <c r="M258" i="19"/>
  <c r="L259" i="19"/>
  <c r="M259" i="19"/>
  <c r="L260" i="19"/>
  <c r="M260" i="19"/>
  <c r="L261" i="19"/>
  <c r="M261" i="19"/>
  <c r="L262" i="19"/>
  <c r="M262" i="19"/>
  <c r="P3" i="19"/>
  <c r="O3" i="19"/>
  <c r="M3" i="19"/>
  <c r="L3" i="19"/>
  <c r="C3" i="20" s="1"/>
  <c r="K1260" i="19"/>
  <c r="J1260" i="19"/>
  <c r="K1259" i="19"/>
  <c r="J1259" i="19"/>
  <c r="K1258" i="19"/>
  <c r="J1258" i="19"/>
  <c r="K1257" i="19"/>
  <c r="J1257" i="19"/>
  <c r="K1256" i="19"/>
  <c r="J1256" i="19"/>
  <c r="K1255" i="19"/>
  <c r="J1255" i="19"/>
  <c r="K1254" i="19"/>
  <c r="J1254" i="19"/>
  <c r="K1253" i="19"/>
  <c r="J1253" i="19"/>
  <c r="K1252" i="19"/>
  <c r="J1252" i="19"/>
  <c r="K1251" i="19"/>
  <c r="J1251" i="19"/>
  <c r="K1250" i="19"/>
  <c r="J1250" i="19"/>
  <c r="K1249" i="19"/>
  <c r="J1249" i="19"/>
  <c r="K1248" i="19"/>
  <c r="J1248" i="19"/>
  <c r="K1247" i="19"/>
  <c r="J1247" i="19"/>
  <c r="K1246" i="19"/>
  <c r="J1246" i="19"/>
  <c r="K1245" i="19"/>
  <c r="J1245" i="19"/>
  <c r="K1244" i="19"/>
  <c r="J1244" i="19"/>
  <c r="K1243" i="19"/>
  <c r="J1243" i="19"/>
  <c r="K1242" i="19"/>
  <c r="J1242" i="19"/>
  <c r="K1241" i="19"/>
  <c r="J1241" i="19"/>
  <c r="K1240" i="19"/>
  <c r="J1240" i="19"/>
  <c r="K1239" i="19"/>
  <c r="J1239" i="19"/>
  <c r="K1238" i="19"/>
  <c r="J1238" i="19"/>
  <c r="K1237" i="19"/>
  <c r="J1237" i="19"/>
  <c r="K1236" i="19"/>
  <c r="J1236" i="19"/>
  <c r="K1235" i="19"/>
  <c r="J1235" i="19"/>
  <c r="K1234" i="19"/>
  <c r="J1234" i="19"/>
  <c r="K1233" i="19"/>
  <c r="J1233" i="19"/>
  <c r="K1232" i="19"/>
  <c r="J1232" i="19"/>
  <c r="K1231" i="19"/>
  <c r="J1231" i="19"/>
  <c r="K1230" i="19"/>
  <c r="J1230" i="19"/>
  <c r="K1229" i="19"/>
  <c r="J1229" i="19"/>
  <c r="K1228" i="19"/>
  <c r="J1228" i="19"/>
  <c r="K1227" i="19"/>
  <c r="J1227" i="19"/>
  <c r="K1226" i="19"/>
  <c r="J1226" i="19"/>
  <c r="K1225" i="19"/>
  <c r="J1225" i="19"/>
  <c r="K1224" i="19"/>
  <c r="J1224" i="19"/>
  <c r="K1223" i="19"/>
  <c r="J1223" i="19"/>
  <c r="K1222" i="19"/>
  <c r="J1222" i="19"/>
  <c r="K1221" i="19"/>
  <c r="J1221" i="19"/>
  <c r="K1220" i="19"/>
  <c r="J1220" i="19"/>
  <c r="K1219" i="19"/>
  <c r="J1219" i="19"/>
  <c r="K1218" i="19"/>
  <c r="J1218" i="19"/>
  <c r="K1217" i="19"/>
  <c r="J1217" i="19"/>
  <c r="K1216" i="19"/>
  <c r="J1216" i="19"/>
  <c r="K1215" i="19"/>
  <c r="J1215" i="19"/>
  <c r="K1214" i="19"/>
  <c r="J1214" i="19"/>
  <c r="K1213" i="19"/>
  <c r="J1213" i="19"/>
  <c r="K1212" i="19"/>
  <c r="J1212" i="19"/>
  <c r="K1211" i="19"/>
  <c r="J1211" i="19"/>
  <c r="K1210" i="19"/>
  <c r="J1210" i="19"/>
  <c r="K1209" i="19"/>
  <c r="J1209" i="19"/>
  <c r="K1208" i="19"/>
  <c r="J1208" i="19"/>
  <c r="K1207" i="19"/>
  <c r="J1207" i="19"/>
  <c r="K1206" i="19"/>
  <c r="J1206" i="19"/>
  <c r="K1205" i="19"/>
  <c r="J1205" i="19"/>
  <c r="K1204" i="19"/>
  <c r="J1204" i="19"/>
  <c r="K1203" i="19"/>
  <c r="J1203" i="19"/>
  <c r="K1202" i="19"/>
  <c r="J1202" i="19"/>
  <c r="K1201" i="19"/>
  <c r="J1201" i="19"/>
  <c r="K1200" i="19"/>
  <c r="J1200" i="19"/>
  <c r="K1199" i="19"/>
  <c r="J1199" i="19"/>
  <c r="K1198" i="19"/>
  <c r="J1198" i="19"/>
  <c r="K1197" i="19"/>
  <c r="J1197" i="19"/>
  <c r="K1196" i="19"/>
  <c r="J1196" i="19"/>
  <c r="K1195" i="19"/>
  <c r="J1195" i="19"/>
  <c r="K1194" i="19"/>
  <c r="J1194" i="19"/>
  <c r="K1193" i="19"/>
  <c r="J1193" i="19"/>
  <c r="K1192" i="19"/>
  <c r="J1192" i="19"/>
  <c r="K1191" i="19"/>
  <c r="J1191" i="19"/>
  <c r="K1190" i="19"/>
  <c r="J1190" i="19"/>
  <c r="K1189" i="19"/>
  <c r="J1189" i="19"/>
  <c r="K1188" i="19"/>
  <c r="J1188" i="19"/>
  <c r="K1187" i="19"/>
  <c r="J1187" i="19"/>
  <c r="K1186" i="19"/>
  <c r="J1186" i="19"/>
  <c r="K1185" i="19"/>
  <c r="J1185" i="19"/>
  <c r="K1184" i="19"/>
  <c r="J1184" i="19"/>
  <c r="K1183" i="19"/>
  <c r="J1183" i="19"/>
  <c r="K1182" i="19"/>
  <c r="J1182" i="19"/>
  <c r="K1181" i="19"/>
  <c r="J1181" i="19"/>
  <c r="K1180" i="19"/>
  <c r="J1180" i="19"/>
  <c r="K1179" i="19"/>
  <c r="J1179" i="19"/>
  <c r="K1178" i="19"/>
  <c r="J1178" i="19"/>
  <c r="K1177" i="19"/>
  <c r="J1177" i="19"/>
  <c r="K1176" i="19"/>
  <c r="J1176" i="19"/>
  <c r="K1175" i="19"/>
  <c r="J1175" i="19"/>
  <c r="K1174" i="19"/>
  <c r="J1174" i="19"/>
  <c r="K1173" i="19"/>
  <c r="J1173" i="19"/>
  <c r="K1172" i="19"/>
  <c r="J1172" i="19"/>
  <c r="K1171" i="19"/>
  <c r="J1171" i="19"/>
  <c r="K1170" i="19"/>
  <c r="J1170" i="19"/>
  <c r="K1169" i="19"/>
  <c r="J1169" i="19"/>
  <c r="K1168" i="19"/>
  <c r="J1168" i="19"/>
  <c r="K1167" i="19"/>
  <c r="J1167" i="19"/>
  <c r="K1166" i="19"/>
  <c r="J1166" i="19"/>
  <c r="K1165" i="19"/>
  <c r="J1165" i="19"/>
  <c r="K1164" i="19"/>
  <c r="J1164" i="19"/>
  <c r="K1163" i="19"/>
  <c r="J1163" i="19"/>
  <c r="K1162" i="19"/>
  <c r="J1162" i="19"/>
  <c r="K1161" i="19"/>
  <c r="J1161" i="19"/>
  <c r="K1160" i="19"/>
  <c r="J1160" i="19"/>
  <c r="K1159" i="19"/>
  <c r="J1159" i="19"/>
  <c r="K1158" i="19"/>
  <c r="J1158" i="19"/>
  <c r="K1157" i="19"/>
  <c r="J1157" i="19"/>
  <c r="K1156" i="19"/>
  <c r="J1156" i="19"/>
  <c r="K1155" i="19"/>
  <c r="J1155" i="19"/>
  <c r="K1154" i="19"/>
  <c r="J1154" i="19"/>
  <c r="K1153" i="19"/>
  <c r="J1153" i="19"/>
  <c r="K1152" i="19"/>
  <c r="J1152" i="19"/>
  <c r="K1151" i="19"/>
  <c r="J1151" i="19"/>
  <c r="K1150" i="19"/>
  <c r="J1150" i="19"/>
  <c r="K1149" i="19"/>
  <c r="J1149" i="19"/>
  <c r="K1148" i="19"/>
  <c r="J1148" i="19"/>
  <c r="K1147" i="19"/>
  <c r="J1147" i="19"/>
  <c r="K1146" i="19"/>
  <c r="J1146" i="19"/>
  <c r="K1145" i="19"/>
  <c r="J1145" i="19"/>
  <c r="K1144" i="19"/>
  <c r="J1144" i="19"/>
  <c r="K1143" i="19"/>
  <c r="J1143" i="19"/>
  <c r="K1142" i="19"/>
  <c r="J1142" i="19"/>
  <c r="K1141" i="19"/>
  <c r="J1141" i="19"/>
  <c r="K1140" i="19"/>
  <c r="J1140" i="19"/>
  <c r="K1139" i="19"/>
  <c r="J1139" i="19"/>
  <c r="K1138" i="19"/>
  <c r="J1138" i="19"/>
  <c r="K1137" i="19"/>
  <c r="J1137" i="19"/>
  <c r="K1136" i="19"/>
  <c r="J1136" i="19"/>
  <c r="K1135" i="19"/>
  <c r="J1135" i="19"/>
  <c r="K1134" i="19"/>
  <c r="J1134" i="19"/>
  <c r="K1133" i="19"/>
  <c r="J1133" i="19"/>
  <c r="K1132" i="19"/>
  <c r="J1132" i="19"/>
  <c r="K1131" i="19"/>
  <c r="J1131" i="19"/>
  <c r="K1130" i="19"/>
  <c r="J1130" i="19"/>
  <c r="K1129" i="19"/>
  <c r="J1129" i="19"/>
  <c r="K1128" i="19"/>
  <c r="J1128" i="19"/>
  <c r="K1127" i="19"/>
  <c r="J1127" i="19"/>
  <c r="K1126" i="19"/>
  <c r="J1126" i="19"/>
  <c r="K1125" i="19"/>
  <c r="J1125" i="19"/>
  <c r="K1124" i="19"/>
  <c r="J1124" i="19"/>
  <c r="K1123" i="19"/>
  <c r="J1123" i="19"/>
  <c r="K1122" i="19"/>
  <c r="J1122" i="19"/>
  <c r="K1121" i="19"/>
  <c r="J1121" i="19"/>
  <c r="K1120" i="19"/>
  <c r="J1120" i="19"/>
  <c r="K1119" i="19"/>
  <c r="J1119" i="19"/>
  <c r="K1118" i="19"/>
  <c r="J1118" i="19"/>
  <c r="K1117" i="19"/>
  <c r="J1117" i="19"/>
  <c r="K1116" i="19"/>
  <c r="J1116" i="19"/>
  <c r="K1115" i="19"/>
  <c r="J1115" i="19"/>
  <c r="K1114" i="19"/>
  <c r="J1114" i="19"/>
  <c r="K1113" i="19"/>
  <c r="J1113" i="19"/>
  <c r="K1112" i="19"/>
  <c r="J1112" i="19"/>
  <c r="K1111" i="19"/>
  <c r="J1111" i="19"/>
  <c r="K1110" i="19"/>
  <c r="J1110" i="19"/>
  <c r="K1109" i="19"/>
  <c r="J1109" i="19"/>
  <c r="K1108" i="19"/>
  <c r="J1108" i="19"/>
  <c r="K1107" i="19"/>
  <c r="J1107" i="19"/>
  <c r="K1106" i="19"/>
  <c r="J1106" i="19"/>
  <c r="K1105" i="19"/>
  <c r="J1105" i="19"/>
  <c r="K1104" i="19"/>
  <c r="J1104" i="19"/>
  <c r="K1103" i="19"/>
  <c r="J1103" i="19"/>
  <c r="K1102" i="19"/>
  <c r="J1102" i="19"/>
  <c r="K1101" i="19"/>
  <c r="J1101" i="19"/>
  <c r="K1100" i="19"/>
  <c r="J1100" i="19"/>
  <c r="K1099" i="19"/>
  <c r="J1099" i="19"/>
  <c r="K1098" i="19"/>
  <c r="J1098" i="19"/>
  <c r="K1097" i="19"/>
  <c r="J1097" i="19"/>
  <c r="K1096" i="19"/>
  <c r="J1096" i="19"/>
  <c r="K1095" i="19"/>
  <c r="J1095" i="19"/>
  <c r="K1094" i="19"/>
  <c r="J1094" i="19"/>
  <c r="K1093" i="19"/>
  <c r="J1093" i="19"/>
  <c r="K1092" i="19"/>
  <c r="J1092" i="19"/>
  <c r="K1091" i="19"/>
  <c r="J1091" i="19"/>
  <c r="K1090" i="19"/>
  <c r="J1090" i="19"/>
  <c r="K1089" i="19"/>
  <c r="J1089" i="19"/>
  <c r="K1088" i="19"/>
  <c r="J1088" i="19"/>
  <c r="K1087" i="19"/>
  <c r="J1087" i="19"/>
  <c r="K1086" i="19"/>
  <c r="J1086" i="19"/>
  <c r="K1085" i="19"/>
  <c r="J1085" i="19"/>
  <c r="K1084" i="19"/>
  <c r="J1084" i="19"/>
  <c r="K1083" i="19"/>
  <c r="J1083" i="19"/>
  <c r="K1082" i="19"/>
  <c r="J1082" i="19"/>
  <c r="K1081" i="19"/>
  <c r="J1081" i="19"/>
  <c r="K1080" i="19"/>
  <c r="J1080" i="19"/>
  <c r="K1079" i="19"/>
  <c r="J1079" i="19"/>
  <c r="K1078" i="19"/>
  <c r="J1078" i="19"/>
  <c r="K1077" i="19"/>
  <c r="J1077" i="19"/>
  <c r="K1076" i="19"/>
  <c r="J1076" i="19"/>
  <c r="K1075" i="19"/>
  <c r="J1075" i="19"/>
  <c r="K1074" i="19"/>
  <c r="J1074" i="19"/>
  <c r="K1073" i="19"/>
  <c r="J1073" i="19"/>
  <c r="K1072" i="19"/>
  <c r="J1072" i="19"/>
  <c r="K1071" i="19"/>
  <c r="J1071" i="19"/>
  <c r="K1070" i="19"/>
  <c r="J1070" i="19"/>
  <c r="K1069" i="19"/>
  <c r="J1069" i="19"/>
  <c r="K1068" i="19"/>
  <c r="J1068" i="19"/>
  <c r="K1067" i="19"/>
  <c r="J1067" i="19"/>
  <c r="K1066" i="19"/>
  <c r="J1066" i="19"/>
  <c r="K1065" i="19"/>
  <c r="J1065" i="19"/>
  <c r="K1064" i="19"/>
  <c r="J1064" i="19"/>
  <c r="K1063" i="19"/>
  <c r="J1063" i="19"/>
  <c r="K1062" i="19"/>
  <c r="J1062" i="19"/>
  <c r="K1061" i="19"/>
  <c r="J1061" i="19"/>
  <c r="K1060" i="19"/>
  <c r="J1060" i="19"/>
  <c r="K1059" i="19"/>
  <c r="J1059" i="19"/>
  <c r="K1058" i="19"/>
  <c r="J1058" i="19"/>
  <c r="K1057" i="19"/>
  <c r="J1057" i="19"/>
  <c r="K1056" i="19"/>
  <c r="J1056" i="19"/>
  <c r="K1055" i="19"/>
  <c r="J1055" i="19"/>
  <c r="K1054" i="19"/>
  <c r="J1054" i="19"/>
  <c r="K1053" i="19"/>
  <c r="J1053" i="19"/>
  <c r="K1052" i="19"/>
  <c r="J1052" i="19"/>
  <c r="K1051" i="19"/>
  <c r="J1051" i="19"/>
  <c r="K1050" i="19"/>
  <c r="J1050" i="19"/>
  <c r="K1049" i="19"/>
  <c r="J1049" i="19"/>
  <c r="K1048" i="19"/>
  <c r="J1048" i="19"/>
  <c r="K1047" i="19"/>
  <c r="J1047" i="19"/>
  <c r="K1046" i="19"/>
  <c r="J1046" i="19"/>
  <c r="K1045" i="19"/>
  <c r="J1045" i="19"/>
  <c r="K1044" i="19"/>
  <c r="J1044" i="19"/>
  <c r="K1043" i="19"/>
  <c r="J1043" i="19"/>
  <c r="K1042" i="19"/>
  <c r="J1042" i="19"/>
  <c r="K1041" i="19"/>
  <c r="J1041" i="19"/>
  <c r="K1040" i="19"/>
  <c r="J1040" i="19"/>
  <c r="K1039" i="19"/>
  <c r="J1039" i="19"/>
  <c r="K1038" i="19"/>
  <c r="J1038" i="19"/>
  <c r="K1037" i="19"/>
  <c r="J1037" i="19"/>
  <c r="K1036" i="19"/>
  <c r="J1036" i="19"/>
  <c r="K1035" i="19"/>
  <c r="J1035" i="19"/>
  <c r="K1034" i="19"/>
  <c r="J1034" i="19"/>
  <c r="K1033" i="19"/>
  <c r="J1033" i="19"/>
  <c r="K1032" i="19"/>
  <c r="J1032" i="19"/>
  <c r="K1031" i="19"/>
  <c r="J1031" i="19"/>
  <c r="K1030" i="19"/>
  <c r="J1030" i="19"/>
  <c r="K1029" i="19"/>
  <c r="J1029" i="19"/>
  <c r="K1028" i="19"/>
  <c r="J1028" i="19"/>
  <c r="K1027" i="19"/>
  <c r="J1027" i="19"/>
  <c r="K1026" i="19"/>
  <c r="J1026" i="19"/>
  <c r="K1025" i="19"/>
  <c r="J1025" i="19"/>
  <c r="K1024" i="19"/>
  <c r="J1024" i="19"/>
  <c r="K1023" i="19"/>
  <c r="J1023" i="19"/>
  <c r="K1022" i="19"/>
  <c r="J1022" i="19"/>
  <c r="K1021" i="19"/>
  <c r="J1021" i="19"/>
  <c r="K1020" i="19"/>
  <c r="J1020" i="19"/>
  <c r="K1019" i="19"/>
  <c r="J1019" i="19"/>
  <c r="K1018" i="19"/>
  <c r="J1018" i="19"/>
  <c r="K1017" i="19"/>
  <c r="J1017" i="19"/>
  <c r="K1016" i="19"/>
  <c r="J1016" i="19"/>
  <c r="K1015" i="19"/>
  <c r="J1015" i="19"/>
  <c r="K1014" i="19"/>
  <c r="J1014" i="19"/>
  <c r="K1013" i="19"/>
  <c r="J1013" i="19"/>
  <c r="K1012" i="19"/>
  <c r="J1012" i="19"/>
  <c r="K1011" i="19"/>
  <c r="J1011" i="19"/>
  <c r="K1010" i="19"/>
  <c r="J1010" i="19"/>
  <c r="K1009" i="19"/>
  <c r="J1009" i="19"/>
  <c r="K1008" i="19"/>
  <c r="J1008" i="19"/>
  <c r="K1007" i="19"/>
  <c r="J1007" i="19"/>
  <c r="K1006" i="19"/>
  <c r="J1006" i="19"/>
  <c r="K1005" i="19"/>
  <c r="J1005" i="19"/>
  <c r="K1004" i="19"/>
  <c r="J1004" i="19"/>
  <c r="K1003" i="19"/>
  <c r="J1003" i="19"/>
  <c r="K1002" i="19"/>
  <c r="J1002" i="19"/>
  <c r="K1001" i="19"/>
  <c r="J1001" i="19"/>
  <c r="K1000" i="19"/>
  <c r="J1000" i="19"/>
  <c r="K999" i="19"/>
  <c r="J999" i="19"/>
  <c r="K998" i="19"/>
  <c r="J998" i="19"/>
  <c r="K997" i="19"/>
  <c r="J997" i="19"/>
  <c r="K996" i="19"/>
  <c r="J996" i="19"/>
  <c r="K995" i="19"/>
  <c r="J995" i="19"/>
  <c r="K994" i="19"/>
  <c r="J994" i="19"/>
  <c r="K993" i="19"/>
  <c r="J993" i="19"/>
  <c r="K992" i="19"/>
  <c r="J992" i="19"/>
  <c r="K991" i="19"/>
  <c r="J991" i="19"/>
  <c r="K990" i="19"/>
  <c r="J990" i="19"/>
  <c r="K989" i="19"/>
  <c r="J989" i="19"/>
  <c r="K988" i="19"/>
  <c r="J988" i="19"/>
  <c r="K987" i="19"/>
  <c r="J987" i="19"/>
  <c r="K986" i="19"/>
  <c r="J986" i="19"/>
  <c r="K985" i="19"/>
  <c r="J985" i="19"/>
  <c r="K984" i="19"/>
  <c r="J984" i="19"/>
  <c r="K983" i="19"/>
  <c r="J983" i="19"/>
  <c r="K982" i="19"/>
  <c r="J982" i="19"/>
  <c r="K981" i="19"/>
  <c r="J981" i="19"/>
  <c r="K980" i="19"/>
  <c r="J980" i="19"/>
  <c r="K979" i="19"/>
  <c r="J979" i="19"/>
  <c r="K978" i="19"/>
  <c r="J978" i="19"/>
  <c r="K977" i="19"/>
  <c r="J977" i="19"/>
  <c r="K976" i="19"/>
  <c r="J976" i="19"/>
  <c r="K975" i="19"/>
  <c r="J975" i="19"/>
  <c r="K974" i="19"/>
  <c r="J974" i="19"/>
  <c r="K973" i="19"/>
  <c r="J973" i="19"/>
  <c r="K972" i="19"/>
  <c r="J972" i="19"/>
  <c r="K971" i="19"/>
  <c r="J971" i="19"/>
  <c r="K970" i="19"/>
  <c r="J970" i="19"/>
  <c r="K969" i="19"/>
  <c r="J969" i="19"/>
  <c r="K968" i="19"/>
  <c r="J968" i="19"/>
  <c r="K967" i="19"/>
  <c r="J967" i="19"/>
  <c r="K966" i="19"/>
  <c r="J966" i="19"/>
  <c r="K965" i="19"/>
  <c r="J965" i="19"/>
  <c r="K964" i="19"/>
  <c r="J964" i="19"/>
  <c r="K963" i="19"/>
  <c r="J963" i="19"/>
  <c r="K962" i="19"/>
  <c r="J962" i="19"/>
  <c r="K961" i="19"/>
  <c r="J961" i="19"/>
  <c r="K960" i="19"/>
  <c r="J960" i="19"/>
  <c r="K959" i="19"/>
  <c r="J959" i="19"/>
  <c r="K958" i="19"/>
  <c r="J958" i="19"/>
  <c r="K957" i="19"/>
  <c r="J957" i="19"/>
  <c r="K956" i="19"/>
  <c r="J956" i="19"/>
  <c r="K955" i="19"/>
  <c r="J955" i="19"/>
  <c r="K954" i="19"/>
  <c r="J954" i="19"/>
  <c r="K953" i="19"/>
  <c r="J953" i="19"/>
  <c r="K952" i="19"/>
  <c r="J952" i="19"/>
  <c r="K951" i="19"/>
  <c r="J951" i="19"/>
  <c r="K950" i="19"/>
  <c r="J950" i="19"/>
  <c r="K949" i="19"/>
  <c r="J949" i="19"/>
  <c r="K948" i="19"/>
  <c r="J948" i="19"/>
  <c r="K947" i="19"/>
  <c r="J947" i="19"/>
  <c r="K946" i="19"/>
  <c r="J946" i="19"/>
  <c r="K945" i="19"/>
  <c r="J945" i="19"/>
  <c r="K944" i="19"/>
  <c r="J944" i="19"/>
  <c r="K943" i="19"/>
  <c r="J943" i="19"/>
  <c r="K942" i="19"/>
  <c r="J942" i="19"/>
  <c r="K941" i="19"/>
  <c r="J941" i="19"/>
  <c r="K940" i="19"/>
  <c r="J940" i="19"/>
  <c r="K939" i="19"/>
  <c r="J939" i="19"/>
  <c r="K938" i="19"/>
  <c r="J938" i="19"/>
  <c r="K937" i="19"/>
  <c r="J937" i="19"/>
  <c r="K936" i="19"/>
  <c r="J936" i="19"/>
  <c r="K935" i="19"/>
  <c r="J935" i="19"/>
  <c r="K934" i="19"/>
  <c r="J934" i="19"/>
  <c r="K933" i="19"/>
  <c r="J933" i="19"/>
  <c r="K932" i="19"/>
  <c r="J932" i="19"/>
  <c r="K931" i="19"/>
  <c r="J931" i="19"/>
  <c r="K930" i="19"/>
  <c r="J930" i="19"/>
  <c r="K929" i="19"/>
  <c r="J929" i="19"/>
  <c r="K928" i="19"/>
  <c r="J928" i="19"/>
  <c r="K927" i="19"/>
  <c r="J927" i="19"/>
  <c r="K926" i="19"/>
  <c r="J926" i="19"/>
  <c r="K925" i="19"/>
  <c r="J925" i="19"/>
  <c r="K924" i="19"/>
  <c r="J924" i="19"/>
  <c r="K923" i="19"/>
  <c r="J923" i="19"/>
  <c r="K922" i="19"/>
  <c r="J922" i="19"/>
  <c r="K921" i="19"/>
  <c r="J921" i="19"/>
  <c r="K920" i="19"/>
  <c r="J920" i="19"/>
  <c r="K919" i="19"/>
  <c r="J919" i="19"/>
  <c r="K918" i="19"/>
  <c r="J918" i="19"/>
  <c r="K917" i="19"/>
  <c r="J917" i="19"/>
  <c r="K916" i="19"/>
  <c r="J916" i="19"/>
  <c r="K915" i="19"/>
  <c r="J915" i="19"/>
  <c r="K914" i="19"/>
  <c r="J914" i="19"/>
  <c r="K913" i="19"/>
  <c r="J913" i="19"/>
  <c r="K912" i="19"/>
  <c r="J912" i="19"/>
  <c r="K911" i="19"/>
  <c r="J911" i="19"/>
  <c r="K910" i="19"/>
  <c r="J910" i="19"/>
  <c r="K909" i="19"/>
  <c r="J909" i="19"/>
  <c r="K908" i="19"/>
  <c r="J908" i="19"/>
  <c r="K907" i="19"/>
  <c r="J907" i="19"/>
  <c r="K906" i="19"/>
  <c r="J906" i="19"/>
  <c r="K905" i="19"/>
  <c r="J905" i="19"/>
  <c r="K904" i="19"/>
  <c r="J904" i="19"/>
  <c r="K903" i="19"/>
  <c r="J903" i="19"/>
  <c r="K902" i="19"/>
  <c r="J902" i="19"/>
  <c r="K901" i="19"/>
  <c r="J901" i="19"/>
  <c r="K900" i="19"/>
  <c r="J900" i="19"/>
  <c r="K899" i="19"/>
  <c r="J899" i="19"/>
  <c r="K898" i="19"/>
  <c r="J898" i="19"/>
  <c r="K897" i="19"/>
  <c r="J897" i="19"/>
  <c r="K896" i="19"/>
  <c r="J896" i="19"/>
  <c r="K895" i="19"/>
  <c r="J895" i="19"/>
  <c r="K894" i="19"/>
  <c r="J894" i="19"/>
  <c r="K893" i="19"/>
  <c r="J893" i="19"/>
  <c r="K892" i="19"/>
  <c r="J892" i="19"/>
  <c r="K891" i="19"/>
  <c r="J891" i="19"/>
  <c r="K890" i="19"/>
  <c r="J890" i="19"/>
  <c r="K889" i="19"/>
  <c r="J889" i="19"/>
  <c r="K888" i="19"/>
  <c r="J888" i="19"/>
  <c r="K887" i="19"/>
  <c r="J887" i="19"/>
  <c r="K886" i="19"/>
  <c r="J886" i="19"/>
  <c r="K885" i="19"/>
  <c r="J885" i="19"/>
  <c r="K884" i="19"/>
  <c r="J884" i="19"/>
  <c r="K883" i="19"/>
  <c r="J883" i="19"/>
  <c r="K882" i="19"/>
  <c r="J882" i="19"/>
  <c r="K881" i="19"/>
  <c r="J881" i="19"/>
  <c r="K880" i="19"/>
  <c r="J880" i="19"/>
  <c r="K879" i="19"/>
  <c r="J879" i="19"/>
  <c r="K878" i="19"/>
  <c r="J878" i="19"/>
  <c r="K877" i="19"/>
  <c r="J877" i="19"/>
  <c r="K876" i="19"/>
  <c r="J876" i="19"/>
  <c r="K875" i="19"/>
  <c r="J875" i="19"/>
  <c r="K874" i="19"/>
  <c r="J874" i="19"/>
  <c r="K873" i="19"/>
  <c r="J873" i="19"/>
  <c r="K872" i="19"/>
  <c r="J872" i="19"/>
  <c r="K871" i="19"/>
  <c r="J871" i="19"/>
  <c r="K870" i="19"/>
  <c r="J870" i="19"/>
  <c r="K869" i="19"/>
  <c r="J869" i="19"/>
  <c r="K868" i="19"/>
  <c r="J868" i="19"/>
  <c r="K867" i="19"/>
  <c r="J867" i="19"/>
  <c r="K866" i="19"/>
  <c r="J866" i="19"/>
  <c r="K865" i="19"/>
  <c r="J865" i="19"/>
  <c r="K864" i="19"/>
  <c r="J864" i="19"/>
  <c r="K863" i="19"/>
  <c r="J863" i="19"/>
  <c r="K862" i="19"/>
  <c r="J862" i="19"/>
  <c r="K861" i="19"/>
  <c r="J861" i="19"/>
  <c r="K860" i="19"/>
  <c r="J860" i="19"/>
  <c r="K859" i="19"/>
  <c r="J859" i="19"/>
  <c r="K858" i="19"/>
  <c r="J858" i="19"/>
  <c r="K857" i="19"/>
  <c r="J857" i="19"/>
  <c r="K856" i="19"/>
  <c r="J856" i="19"/>
  <c r="K855" i="19"/>
  <c r="J855" i="19"/>
  <c r="K854" i="19"/>
  <c r="J854" i="19"/>
  <c r="K853" i="19"/>
  <c r="J853" i="19"/>
  <c r="K852" i="19"/>
  <c r="J852" i="19"/>
  <c r="K851" i="19"/>
  <c r="J851" i="19"/>
  <c r="K850" i="19"/>
  <c r="J850" i="19"/>
  <c r="K849" i="19"/>
  <c r="J849" i="19"/>
  <c r="K848" i="19"/>
  <c r="J848" i="19"/>
  <c r="K847" i="19"/>
  <c r="J847" i="19"/>
  <c r="K846" i="19"/>
  <c r="J846" i="19"/>
  <c r="K845" i="19"/>
  <c r="J845" i="19"/>
  <c r="K844" i="19"/>
  <c r="J844" i="19"/>
  <c r="K843" i="19"/>
  <c r="J843" i="19"/>
  <c r="K842" i="19"/>
  <c r="J842" i="19"/>
  <c r="K841" i="19"/>
  <c r="J841" i="19"/>
  <c r="K840" i="19"/>
  <c r="J840" i="19"/>
  <c r="K839" i="19"/>
  <c r="J839" i="19"/>
  <c r="K838" i="19"/>
  <c r="J838" i="19"/>
  <c r="K837" i="19"/>
  <c r="J837" i="19"/>
  <c r="K836" i="19"/>
  <c r="J836" i="19"/>
  <c r="K835" i="19"/>
  <c r="J835" i="19"/>
  <c r="K834" i="19"/>
  <c r="J834" i="19"/>
  <c r="K833" i="19"/>
  <c r="J833" i="19"/>
  <c r="K832" i="19"/>
  <c r="J832" i="19"/>
  <c r="K831" i="19"/>
  <c r="J831" i="19"/>
  <c r="K830" i="19"/>
  <c r="J830" i="19"/>
  <c r="K829" i="19"/>
  <c r="J829" i="19"/>
  <c r="K828" i="19"/>
  <c r="J828" i="19"/>
  <c r="K827" i="19"/>
  <c r="J827" i="19"/>
  <c r="K826" i="19"/>
  <c r="J826" i="19"/>
  <c r="K825" i="19"/>
  <c r="J825" i="19"/>
  <c r="K824" i="19"/>
  <c r="J824" i="19"/>
  <c r="K823" i="19"/>
  <c r="J823" i="19"/>
  <c r="K822" i="19"/>
  <c r="J822" i="19"/>
  <c r="K821" i="19"/>
  <c r="J821" i="19"/>
  <c r="K820" i="19"/>
  <c r="J820" i="19"/>
  <c r="K819" i="19"/>
  <c r="J819" i="19"/>
  <c r="K818" i="19"/>
  <c r="J818" i="19"/>
  <c r="K817" i="19"/>
  <c r="J817" i="19"/>
  <c r="K816" i="19"/>
  <c r="J816" i="19"/>
  <c r="K815" i="19"/>
  <c r="J815" i="19"/>
  <c r="K814" i="19"/>
  <c r="J814" i="19"/>
  <c r="K813" i="19"/>
  <c r="J813" i="19"/>
  <c r="K812" i="19"/>
  <c r="J812" i="19"/>
  <c r="K811" i="19"/>
  <c r="J811" i="19"/>
  <c r="K810" i="19"/>
  <c r="J810" i="19"/>
  <c r="K809" i="19"/>
  <c r="J809" i="19"/>
  <c r="K808" i="19"/>
  <c r="J808" i="19"/>
  <c r="K807" i="19"/>
  <c r="J807" i="19"/>
  <c r="K806" i="19"/>
  <c r="J806" i="19"/>
  <c r="K805" i="19"/>
  <c r="J805" i="19"/>
  <c r="K804" i="19"/>
  <c r="J804" i="19"/>
  <c r="K803" i="19"/>
  <c r="J803" i="19"/>
  <c r="K802" i="19"/>
  <c r="J802" i="19"/>
  <c r="K801" i="19"/>
  <c r="J801" i="19"/>
  <c r="K800" i="19"/>
  <c r="J800" i="19"/>
  <c r="K799" i="19"/>
  <c r="J799" i="19"/>
  <c r="K798" i="19"/>
  <c r="J798" i="19"/>
  <c r="K797" i="19"/>
  <c r="J797" i="19"/>
  <c r="K796" i="19"/>
  <c r="J796" i="19"/>
  <c r="K795" i="19"/>
  <c r="J795" i="19"/>
  <c r="K794" i="19"/>
  <c r="J794" i="19"/>
  <c r="K793" i="19"/>
  <c r="J793" i="19"/>
  <c r="K792" i="19"/>
  <c r="J792" i="19"/>
  <c r="K791" i="19"/>
  <c r="J791" i="19"/>
  <c r="K790" i="19"/>
  <c r="J790" i="19"/>
  <c r="K789" i="19"/>
  <c r="J789" i="19"/>
  <c r="K788" i="19"/>
  <c r="J788" i="19"/>
  <c r="K787" i="19"/>
  <c r="J787" i="19"/>
  <c r="K786" i="19"/>
  <c r="J786" i="19"/>
  <c r="K785" i="19"/>
  <c r="J785" i="19"/>
  <c r="K784" i="19"/>
  <c r="J784" i="19"/>
  <c r="K783" i="19"/>
  <c r="J783" i="19"/>
  <c r="K782" i="19"/>
  <c r="J782" i="19"/>
  <c r="K781" i="19"/>
  <c r="J781" i="19"/>
  <c r="K780" i="19"/>
  <c r="J780" i="19"/>
  <c r="K779" i="19"/>
  <c r="J779" i="19"/>
  <c r="K778" i="19"/>
  <c r="J778" i="19"/>
  <c r="K777" i="19"/>
  <c r="J777" i="19"/>
  <c r="K776" i="19"/>
  <c r="J776" i="19"/>
  <c r="K775" i="19"/>
  <c r="J775" i="19"/>
  <c r="K774" i="19"/>
  <c r="J774" i="19"/>
  <c r="K773" i="19"/>
  <c r="J773" i="19"/>
  <c r="K772" i="19"/>
  <c r="J772" i="19"/>
  <c r="K771" i="19"/>
  <c r="J771" i="19"/>
  <c r="K770" i="19"/>
  <c r="J770" i="19"/>
  <c r="K769" i="19"/>
  <c r="J769" i="19"/>
  <c r="K768" i="19"/>
  <c r="J768" i="19"/>
  <c r="K767" i="19"/>
  <c r="J767" i="19"/>
  <c r="K766" i="19"/>
  <c r="J766" i="19"/>
  <c r="K765" i="19"/>
  <c r="J765" i="19"/>
  <c r="K764" i="19"/>
  <c r="J764" i="19"/>
  <c r="K763" i="19"/>
  <c r="J763" i="19"/>
  <c r="K762" i="19"/>
  <c r="J762" i="19"/>
  <c r="K761" i="19"/>
  <c r="J761" i="19"/>
  <c r="K760" i="19"/>
  <c r="J760" i="19"/>
  <c r="K759" i="19"/>
  <c r="J759" i="19"/>
  <c r="K758" i="19"/>
  <c r="J758" i="19"/>
  <c r="K757" i="19"/>
  <c r="J757" i="19"/>
  <c r="K756" i="19"/>
  <c r="J756" i="19"/>
  <c r="K755" i="19"/>
  <c r="J755" i="19"/>
  <c r="K754" i="19"/>
  <c r="J754" i="19"/>
  <c r="K753" i="19"/>
  <c r="J753" i="19"/>
  <c r="K752" i="19"/>
  <c r="J752" i="19"/>
  <c r="K751" i="19"/>
  <c r="J751" i="19"/>
  <c r="K750" i="19"/>
  <c r="J750" i="19"/>
  <c r="K749" i="19"/>
  <c r="J749" i="19"/>
  <c r="K748" i="19"/>
  <c r="J748" i="19"/>
  <c r="K747" i="19"/>
  <c r="J747" i="19"/>
  <c r="K746" i="19"/>
  <c r="J746" i="19"/>
  <c r="K745" i="19"/>
  <c r="J745" i="19"/>
  <c r="K744" i="19"/>
  <c r="J744" i="19"/>
  <c r="K743" i="19"/>
  <c r="J743" i="19"/>
  <c r="K742" i="19"/>
  <c r="J742" i="19"/>
  <c r="K741" i="19"/>
  <c r="J741" i="19"/>
  <c r="K740" i="19"/>
  <c r="J740" i="19"/>
  <c r="K739" i="19"/>
  <c r="J739" i="19"/>
  <c r="K738" i="19"/>
  <c r="J738" i="19"/>
  <c r="K737" i="19"/>
  <c r="J737" i="19"/>
  <c r="K736" i="19"/>
  <c r="J736" i="19"/>
  <c r="K735" i="19"/>
  <c r="J735" i="19"/>
  <c r="K734" i="19"/>
  <c r="J734" i="19"/>
  <c r="K733" i="19"/>
  <c r="J733" i="19"/>
  <c r="K732" i="19"/>
  <c r="J732" i="19"/>
  <c r="K731" i="19"/>
  <c r="J731" i="19"/>
  <c r="K730" i="19"/>
  <c r="J730" i="19"/>
  <c r="K729" i="19"/>
  <c r="J729" i="19"/>
  <c r="K728" i="19"/>
  <c r="J728" i="19"/>
  <c r="K727" i="19"/>
  <c r="J727" i="19"/>
  <c r="K726" i="19"/>
  <c r="J726" i="19"/>
  <c r="K725" i="19"/>
  <c r="J725" i="19"/>
  <c r="K724" i="19"/>
  <c r="J724" i="19"/>
  <c r="K723" i="19"/>
  <c r="J723" i="19"/>
  <c r="K722" i="19"/>
  <c r="J722" i="19"/>
  <c r="K721" i="19"/>
  <c r="J721" i="19"/>
  <c r="K720" i="19"/>
  <c r="J720" i="19"/>
  <c r="K719" i="19"/>
  <c r="J719" i="19"/>
  <c r="K718" i="19"/>
  <c r="J718" i="19"/>
  <c r="K717" i="19"/>
  <c r="J717" i="19"/>
  <c r="K716" i="19"/>
  <c r="J716" i="19"/>
  <c r="K715" i="19"/>
  <c r="J715" i="19"/>
  <c r="K714" i="19"/>
  <c r="J714" i="19"/>
  <c r="K713" i="19"/>
  <c r="J713" i="19"/>
  <c r="K712" i="19"/>
  <c r="J712" i="19"/>
  <c r="K711" i="19"/>
  <c r="J711" i="19"/>
  <c r="K710" i="19"/>
  <c r="J710" i="19"/>
  <c r="K709" i="19"/>
  <c r="J709" i="19"/>
  <c r="K708" i="19"/>
  <c r="J708" i="19"/>
  <c r="K707" i="19"/>
  <c r="J707" i="19"/>
  <c r="K706" i="19"/>
  <c r="J706" i="19"/>
  <c r="K705" i="19"/>
  <c r="J705" i="19"/>
  <c r="K704" i="19"/>
  <c r="J704" i="19"/>
  <c r="K703" i="19"/>
  <c r="J703" i="19"/>
  <c r="K702" i="19"/>
  <c r="J702" i="19"/>
  <c r="K701" i="19"/>
  <c r="J701" i="19"/>
  <c r="K700" i="19"/>
  <c r="J700" i="19"/>
  <c r="K699" i="19"/>
  <c r="J699" i="19"/>
  <c r="K698" i="19"/>
  <c r="J698" i="19"/>
  <c r="K697" i="19"/>
  <c r="J697" i="19"/>
  <c r="K696" i="19"/>
  <c r="J696" i="19"/>
  <c r="K695" i="19"/>
  <c r="J695" i="19"/>
  <c r="K694" i="19"/>
  <c r="J694" i="19"/>
  <c r="K693" i="19"/>
  <c r="J693" i="19"/>
  <c r="K692" i="19"/>
  <c r="J692" i="19"/>
  <c r="K691" i="19"/>
  <c r="J691" i="19"/>
  <c r="K690" i="19"/>
  <c r="J690" i="19"/>
  <c r="K689" i="19"/>
  <c r="J689" i="19"/>
  <c r="K688" i="19"/>
  <c r="J688" i="19"/>
  <c r="K687" i="19"/>
  <c r="J687" i="19"/>
  <c r="K686" i="19"/>
  <c r="J686" i="19"/>
  <c r="K685" i="19"/>
  <c r="J685" i="19"/>
  <c r="K684" i="19"/>
  <c r="J684" i="19"/>
  <c r="K683" i="19"/>
  <c r="J683" i="19"/>
  <c r="K682" i="19"/>
  <c r="J682" i="19"/>
  <c r="K681" i="19"/>
  <c r="J681" i="19"/>
  <c r="K680" i="19"/>
  <c r="J680" i="19"/>
  <c r="K679" i="19"/>
  <c r="J679" i="19"/>
  <c r="K678" i="19"/>
  <c r="J678" i="19"/>
  <c r="K677" i="19"/>
  <c r="J677" i="19"/>
  <c r="K676" i="19"/>
  <c r="J676" i="19"/>
  <c r="K675" i="19"/>
  <c r="J675" i="19"/>
  <c r="K674" i="19"/>
  <c r="J674" i="19"/>
  <c r="K673" i="19"/>
  <c r="J673" i="19"/>
  <c r="K672" i="19"/>
  <c r="J672" i="19"/>
  <c r="K671" i="19"/>
  <c r="J671" i="19"/>
  <c r="K670" i="19"/>
  <c r="J670" i="19"/>
  <c r="K669" i="19"/>
  <c r="J669" i="19"/>
  <c r="K668" i="19"/>
  <c r="J668" i="19"/>
  <c r="K667" i="19"/>
  <c r="J667" i="19"/>
  <c r="K666" i="19"/>
  <c r="J666" i="19"/>
  <c r="K665" i="19"/>
  <c r="J665" i="19"/>
  <c r="K664" i="19"/>
  <c r="J664" i="19"/>
  <c r="K663" i="19"/>
  <c r="J663" i="19"/>
  <c r="K662" i="19"/>
  <c r="J662" i="19"/>
  <c r="K661" i="19"/>
  <c r="J661" i="19"/>
  <c r="K660" i="19"/>
  <c r="J660" i="19"/>
  <c r="K659" i="19"/>
  <c r="J659" i="19"/>
  <c r="K658" i="19"/>
  <c r="J658" i="19"/>
  <c r="K657" i="19"/>
  <c r="J657" i="19"/>
  <c r="K656" i="19"/>
  <c r="J656" i="19"/>
  <c r="K655" i="19"/>
  <c r="J655" i="19"/>
  <c r="K654" i="19"/>
  <c r="J654" i="19"/>
  <c r="K653" i="19"/>
  <c r="J653" i="19"/>
  <c r="K652" i="19"/>
  <c r="J652" i="19"/>
  <c r="K651" i="19"/>
  <c r="J651" i="19"/>
  <c r="K650" i="19"/>
  <c r="J650" i="19"/>
  <c r="K649" i="19"/>
  <c r="J649" i="19"/>
  <c r="K648" i="19"/>
  <c r="J648" i="19"/>
  <c r="K647" i="19"/>
  <c r="J647" i="19"/>
  <c r="K646" i="19"/>
  <c r="J646" i="19"/>
  <c r="K645" i="19"/>
  <c r="J645" i="19"/>
  <c r="K644" i="19"/>
  <c r="J644" i="19"/>
  <c r="K643" i="19"/>
  <c r="J643" i="19"/>
  <c r="K642" i="19"/>
  <c r="J642" i="19"/>
  <c r="K641" i="19"/>
  <c r="J641" i="19"/>
  <c r="K640" i="19"/>
  <c r="J640" i="19"/>
  <c r="K639" i="19"/>
  <c r="J639" i="19"/>
  <c r="K638" i="19"/>
  <c r="J638" i="19"/>
  <c r="K637" i="19"/>
  <c r="J637" i="19"/>
  <c r="K636" i="19"/>
  <c r="J636" i="19"/>
  <c r="K635" i="19"/>
  <c r="J635" i="19"/>
  <c r="K634" i="19"/>
  <c r="J634" i="19"/>
  <c r="K633" i="19"/>
  <c r="J633" i="19"/>
  <c r="K632" i="19"/>
  <c r="J632" i="19"/>
  <c r="K631" i="19"/>
  <c r="J631" i="19"/>
  <c r="K630" i="19"/>
  <c r="J630" i="19"/>
  <c r="K629" i="19"/>
  <c r="J629" i="19"/>
  <c r="K628" i="19"/>
  <c r="J628" i="19"/>
  <c r="K627" i="19"/>
  <c r="J627" i="19"/>
  <c r="K626" i="19"/>
  <c r="J626" i="19"/>
  <c r="K625" i="19"/>
  <c r="J625" i="19"/>
  <c r="K624" i="19"/>
  <c r="J624" i="19"/>
  <c r="K623" i="19"/>
  <c r="J623" i="19"/>
  <c r="K622" i="19"/>
  <c r="J622" i="19"/>
  <c r="K621" i="19"/>
  <c r="J621" i="19"/>
  <c r="K620" i="19"/>
  <c r="J620" i="19"/>
  <c r="K619" i="19"/>
  <c r="J619" i="19"/>
  <c r="K618" i="19"/>
  <c r="J618" i="19"/>
  <c r="K617" i="19"/>
  <c r="J617" i="19"/>
  <c r="K616" i="19"/>
  <c r="J616" i="19"/>
  <c r="K615" i="19"/>
  <c r="J615" i="19"/>
  <c r="K614" i="19"/>
  <c r="J614" i="19"/>
  <c r="K613" i="19"/>
  <c r="J613" i="19"/>
  <c r="K612" i="19"/>
  <c r="J612" i="19"/>
  <c r="K611" i="19"/>
  <c r="J611" i="19"/>
  <c r="K610" i="19"/>
  <c r="J610" i="19"/>
  <c r="K609" i="19"/>
  <c r="J609" i="19"/>
  <c r="K608" i="19"/>
  <c r="J608" i="19"/>
  <c r="K607" i="19"/>
  <c r="J607" i="19"/>
  <c r="K606" i="19"/>
  <c r="J606" i="19"/>
  <c r="K605" i="19"/>
  <c r="J605" i="19"/>
  <c r="K604" i="19"/>
  <c r="J604" i="19"/>
  <c r="K603" i="19"/>
  <c r="J603" i="19"/>
  <c r="K602" i="19"/>
  <c r="J602" i="19"/>
  <c r="K601" i="19"/>
  <c r="J601" i="19"/>
  <c r="K600" i="19"/>
  <c r="J600" i="19"/>
  <c r="K599" i="19"/>
  <c r="J599" i="19"/>
  <c r="K598" i="19"/>
  <c r="J598" i="19"/>
  <c r="K597" i="19"/>
  <c r="J597" i="19"/>
  <c r="K596" i="19"/>
  <c r="J596" i="19"/>
  <c r="K595" i="19"/>
  <c r="J595" i="19"/>
  <c r="K594" i="19"/>
  <c r="J594" i="19"/>
  <c r="K593" i="19"/>
  <c r="J593" i="19"/>
  <c r="K592" i="19"/>
  <c r="J592" i="19"/>
  <c r="K591" i="19"/>
  <c r="J591" i="19"/>
  <c r="K590" i="19"/>
  <c r="J590" i="19"/>
  <c r="K589" i="19"/>
  <c r="J589" i="19"/>
  <c r="K588" i="19"/>
  <c r="J588" i="19"/>
  <c r="K587" i="19"/>
  <c r="J587" i="19"/>
  <c r="K586" i="19"/>
  <c r="J586" i="19"/>
  <c r="K585" i="19"/>
  <c r="J585" i="19"/>
  <c r="K584" i="19"/>
  <c r="J584" i="19"/>
  <c r="K583" i="19"/>
  <c r="J583" i="19"/>
  <c r="K582" i="19"/>
  <c r="J582" i="19"/>
  <c r="K581" i="19"/>
  <c r="J581" i="19"/>
  <c r="K580" i="19"/>
  <c r="J580" i="19"/>
  <c r="K579" i="19"/>
  <c r="J579" i="19"/>
  <c r="K578" i="19"/>
  <c r="J578" i="19"/>
  <c r="K577" i="19"/>
  <c r="J577" i="19"/>
  <c r="K576" i="19"/>
  <c r="J576" i="19"/>
  <c r="K575" i="19"/>
  <c r="J575" i="19"/>
  <c r="K574" i="19"/>
  <c r="J574" i="19"/>
  <c r="K573" i="19"/>
  <c r="J573" i="19"/>
  <c r="K572" i="19"/>
  <c r="J572" i="19"/>
  <c r="K571" i="19"/>
  <c r="J571" i="19"/>
  <c r="K570" i="19"/>
  <c r="J570" i="19"/>
  <c r="K569" i="19"/>
  <c r="J569" i="19"/>
  <c r="K568" i="19"/>
  <c r="J568" i="19"/>
  <c r="K567" i="19"/>
  <c r="J567" i="19"/>
  <c r="K566" i="19"/>
  <c r="J566" i="19"/>
  <c r="K565" i="19"/>
  <c r="J565" i="19"/>
  <c r="K564" i="19"/>
  <c r="J564" i="19"/>
  <c r="K563" i="19"/>
  <c r="J563" i="19"/>
  <c r="K562" i="19"/>
  <c r="J562" i="19"/>
  <c r="K561" i="19"/>
  <c r="J561" i="19"/>
  <c r="K560" i="19"/>
  <c r="J560" i="19"/>
  <c r="K559" i="19"/>
  <c r="J559" i="19"/>
  <c r="K558" i="19"/>
  <c r="J558" i="19"/>
  <c r="K557" i="19"/>
  <c r="J557" i="19"/>
  <c r="K556" i="19"/>
  <c r="J556" i="19"/>
  <c r="K555" i="19"/>
  <c r="J555" i="19"/>
  <c r="K554" i="19"/>
  <c r="J554" i="19"/>
  <c r="K553" i="19"/>
  <c r="J553" i="19"/>
  <c r="K552" i="19"/>
  <c r="J552" i="19"/>
  <c r="K551" i="19"/>
  <c r="J551" i="19"/>
  <c r="K550" i="19"/>
  <c r="J550" i="19"/>
  <c r="K549" i="19"/>
  <c r="J549" i="19"/>
  <c r="K548" i="19"/>
  <c r="J548" i="19"/>
  <c r="K547" i="19"/>
  <c r="J547" i="19"/>
  <c r="K546" i="19"/>
  <c r="J546" i="19"/>
  <c r="K545" i="19"/>
  <c r="J545" i="19"/>
  <c r="K544" i="19"/>
  <c r="J544" i="19"/>
  <c r="K543" i="19"/>
  <c r="J543" i="19"/>
  <c r="K542" i="19"/>
  <c r="J542" i="19"/>
  <c r="K541" i="19"/>
  <c r="J541" i="19"/>
  <c r="K540" i="19"/>
  <c r="J540" i="19"/>
  <c r="K539" i="19"/>
  <c r="J539" i="19"/>
  <c r="K538" i="19"/>
  <c r="J538" i="19"/>
  <c r="K537" i="19"/>
  <c r="J537" i="19"/>
  <c r="K536" i="19"/>
  <c r="J536" i="19"/>
  <c r="K535" i="19"/>
  <c r="J535" i="19"/>
  <c r="K534" i="19"/>
  <c r="J534" i="19"/>
  <c r="K533" i="19"/>
  <c r="J533" i="19"/>
  <c r="K532" i="19"/>
  <c r="J532" i="19"/>
  <c r="K531" i="19"/>
  <c r="J531" i="19"/>
  <c r="K530" i="19"/>
  <c r="J530" i="19"/>
  <c r="K529" i="19"/>
  <c r="J529" i="19"/>
  <c r="K528" i="19"/>
  <c r="J528" i="19"/>
  <c r="K527" i="19"/>
  <c r="J527" i="19"/>
  <c r="K526" i="19"/>
  <c r="J526" i="19"/>
  <c r="K525" i="19"/>
  <c r="J525" i="19"/>
  <c r="K524" i="19"/>
  <c r="J524" i="19"/>
  <c r="K523" i="19"/>
  <c r="J523" i="19"/>
  <c r="K522" i="19"/>
  <c r="J522" i="19"/>
  <c r="K521" i="19"/>
  <c r="J521" i="19"/>
  <c r="K520" i="19"/>
  <c r="J520" i="19"/>
  <c r="K519" i="19"/>
  <c r="J519" i="19"/>
  <c r="K518" i="19"/>
  <c r="J518" i="19"/>
  <c r="K517" i="19"/>
  <c r="J517" i="19"/>
  <c r="K516" i="19"/>
  <c r="J516" i="19"/>
  <c r="K515" i="19"/>
  <c r="J515" i="19"/>
  <c r="K514" i="19"/>
  <c r="J514" i="19"/>
  <c r="K513" i="19"/>
  <c r="J513" i="19"/>
  <c r="K512" i="19"/>
  <c r="J512" i="19"/>
  <c r="K511" i="19"/>
  <c r="J511" i="19"/>
  <c r="K510" i="19"/>
  <c r="J510" i="19"/>
  <c r="K509" i="19"/>
  <c r="J509" i="19"/>
  <c r="K508" i="19"/>
  <c r="J508" i="19"/>
  <c r="K507" i="19"/>
  <c r="J507" i="19"/>
  <c r="K506" i="19"/>
  <c r="J506" i="19"/>
  <c r="K505" i="19"/>
  <c r="J505" i="19"/>
  <c r="K504" i="19"/>
  <c r="J504" i="19"/>
  <c r="K503" i="19"/>
  <c r="J503" i="19"/>
  <c r="K502" i="19"/>
  <c r="J502" i="19"/>
  <c r="K501" i="19"/>
  <c r="J501" i="19"/>
  <c r="K500" i="19"/>
  <c r="J500" i="19"/>
  <c r="K499" i="19"/>
  <c r="J499" i="19"/>
  <c r="K498" i="19"/>
  <c r="J498" i="19"/>
  <c r="K497" i="19"/>
  <c r="J497" i="19"/>
  <c r="K496" i="19"/>
  <c r="J496" i="19"/>
  <c r="K495" i="19"/>
  <c r="J495" i="19"/>
  <c r="K494" i="19"/>
  <c r="J494" i="19"/>
  <c r="K493" i="19"/>
  <c r="J493" i="19"/>
  <c r="K492" i="19"/>
  <c r="J492" i="19"/>
  <c r="K491" i="19"/>
  <c r="J491" i="19"/>
  <c r="K490" i="19"/>
  <c r="J490" i="19"/>
  <c r="K489" i="19"/>
  <c r="J489" i="19"/>
  <c r="K488" i="19"/>
  <c r="J488" i="19"/>
  <c r="K487" i="19"/>
  <c r="J487" i="19"/>
  <c r="K486" i="19"/>
  <c r="J486" i="19"/>
  <c r="K485" i="19"/>
  <c r="J485" i="19"/>
  <c r="K484" i="19"/>
  <c r="J484" i="19"/>
  <c r="K483" i="19"/>
  <c r="J483" i="19"/>
  <c r="K482" i="19"/>
  <c r="J482" i="19"/>
  <c r="K481" i="19"/>
  <c r="J481" i="19"/>
  <c r="K480" i="19"/>
  <c r="J480" i="19"/>
  <c r="K479" i="19"/>
  <c r="J479" i="19"/>
  <c r="K478" i="19"/>
  <c r="J478" i="19"/>
  <c r="K477" i="19"/>
  <c r="J477" i="19"/>
  <c r="K476" i="19"/>
  <c r="J476" i="19"/>
  <c r="K475" i="19"/>
  <c r="J475" i="19"/>
  <c r="K474" i="19"/>
  <c r="J474" i="19"/>
  <c r="K473" i="19"/>
  <c r="J473" i="19"/>
  <c r="K472" i="19"/>
  <c r="J472" i="19"/>
  <c r="K471" i="19"/>
  <c r="J471" i="19"/>
  <c r="K470" i="19"/>
  <c r="J470" i="19"/>
  <c r="K469" i="19"/>
  <c r="J469" i="19"/>
  <c r="K468" i="19"/>
  <c r="J468" i="19"/>
  <c r="K467" i="19"/>
  <c r="J467" i="19"/>
  <c r="K466" i="19"/>
  <c r="J466" i="19"/>
  <c r="K465" i="19"/>
  <c r="J465" i="19"/>
  <c r="K464" i="19"/>
  <c r="J464" i="19"/>
  <c r="K463" i="19"/>
  <c r="J463" i="19"/>
  <c r="K462" i="19"/>
  <c r="J462" i="19"/>
  <c r="K461" i="19"/>
  <c r="J461" i="19"/>
  <c r="K460" i="19"/>
  <c r="J460" i="19"/>
  <c r="K459" i="19"/>
  <c r="J459" i="19"/>
  <c r="K458" i="19"/>
  <c r="J458" i="19"/>
  <c r="K457" i="19"/>
  <c r="J457" i="19"/>
  <c r="K456" i="19"/>
  <c r="J456" i="19"/>
  <c r="K455" i="19"/>
  <c r="J455" i="19"/>
  <c r="K454" i="19"/>
  <c r="J454" i="19"/>
  <c r="K453" i="19"/>
  <c r="J453" i="19"/>
  <c r="K452" i="19"/>
  <c r="J452" i="19"/>
  <c r="K451" i="19"/>
  <c r="J451" i="19"/>
  <c r="K450" i="19"/>
  <c r="J450" i="19"/>
  <c r="K449" i="19"/>
  <c r="J449" i="19"/>
  <c r="K448" i="19"/>
  <c r="J448" i="19"/>
  <c r="K447" i="19"/>
  <c r="J447" i="19"/>
  <c r="K446" i="19"/>
  <c r="J446" i="19"/>
  <c r="K445" i="19"/>
  <c r="J445" i="19"/>
  <c r="K444" i="19"/>
  <c r="J444" i="19"/>
  <c r="K443" i="19"/>
  <c r="J443" i="19"/>
  <c r="K442" i="19"/>
  <c r="J442" i="19"/>
  <c r="K441" i="19"/>
  <c r="J441" i="19"/>
  <c r="K440" i="19"/>
  <c r="J440" i="19"/>
  <c r="K439" i="19"/>
  <c r="J439" i="19"/>
  <c r="K438" i="19"/>
  <c r="J438" i="19"/>
  <c r="K437" i="19"/>
  <c r="J437" i="19"/>
  <c r="K436" i="19"/>
  <c r="J436" i="19"/>
  <c r="K435" i="19"/>
  <c r="J435" i="19"/>
  <c r="K434" i="19"/>
  <c r="J434" i="19"/>
  <c r="K433" i="19"/>
  <c r="J433" i="19"/>
  <c r="K432" i="19"/>
  <c r="J432" i="19"/>
  <c r="K431" i="19"/>
  <c r="J431" i="19"/>
  <c r="K430" i="19"/>
  <c r="J430" i="19"/>
  <c r="K429" i="19"/>
  <c r="J429" i="19"/>
  <c r="K428" i="19"/>
  <c r="J428" i="19"/>
  <c r="K427" i="19"/>
  <c r="J427" i="19"/>
  <c r="K426" i="19"/>
  <c r="J426" i="19"/>
  <c r="K425" i="19"/>
  <c r="J425" i="19"/>
  <c r="K424" i="19"/>
  <c r="J424" i="19"/>
  <c r="K423" i="19"/>
  <c r="J423" i="19"/>
  <c r="K422" i="19"/>
  <c r="J422" i="19"/>
  <c r="K421" i="19"/>
  <c r="J421" i="19"/>
  <c r="K420" i="19"/>
  <c r="J420" i="19"/>
  <c r="K419" i="19"/>
  <c r="J419" i="19"/>
  <c r="K418" i="19"/>
  <c r="J418" i="19"/>
  <c r="K417" i="19"/>
  <c r="J417" i="19"/>
  <c r="K416" i="19"/>
  <c r="J416" i="19"/>
  <c r="K415" i="19"/>
  <c r="J415" i="19"/>
  <c r="K414" i="19"/>
  <c r="J414" i="19"/>
  <c r="K413" i="19"/>
  <c r="J413" i="19"/>
  <c r="K412" i="19"/>
  <c r="J412" i="19"/>
  <c r="K411" i="19"/>
  <c r="J411" i="19"/>
  <c r="K410" i="19"/>
  <c r="J410" i="19"/>
  <c r="K409" i="19"/>
  <c r="J409" i="19"/>
  <c r="K408" i="19"/>
  <c r="J408" i="19"/>
  <c r="K407" i="19"/>
  <c r="J407" i="19"/>
  <c r="K406" i="19"/>
  <c r="J406" i="19"/>
  <c r="K405" i="19"/>
  <c r="J405" i="19"/>
  <c r="K404" i="19"/>
  <c r="J404" i="19"/>
  <c r="K403" i="19"/>
  <c r="J403" i="19"/>
  <c r="K402" i="19"/>
  <c r="J402" i="19"/>
  <c r="K401" i="19"/>
  <c r="J401" i="19"/>
  <c r="K400" i="19"/>
  <c r="J400" i="19"/>
  <c r="K399" i="19"/>
  <c r="J399" i="19"/>
  <c r="K398" i="19"/>
  <c r="J398" i="19"/>
  <c r="K397" i="19"/>
  <c r="J397" i="19"/>
  <c r="K396" i="19"/>
  <c r="J396" i="19"/>
  <c r="K395" i="19"/>
  <c r="J395" i="19"/>
  <c r="K394" i="19"/>
  <c r="J394" i="19"/>
  <c r="K393" i="19"/>
  <c r="J393" i="19"/>
  <c r="K392" i="19"/>
  <c r="J392" i="19"/>
  <c r="K391" i="19"/>
  <c r="J391" i="19"/>
  <c r="K390" i="19"/>
  <c r="J390" i="19"/>
  <c r="K389" i="19"/>
  <c r="J389" i="19"/>
  <c r="K388" i="19"/>
  <c r="J388" i="19"/>
  <c r="K387" i="19"/>
  <c r="J387" i="19"/>
  <c r="K386" i="19"/>
  <c r="J386" i="19"/>
  <c r="K385" i="19"/>
  <c r="J385" i="19"/>
  <c r="K384" i="19"/>
  <c r="J384" i="19"/>
  <c r="K383" i="19"/>
  <c r="J383" i="19"/>
  <c r="K382" i="19"/>
  <c r="J382" i="19"/>
  <c r="K381" i="19"/>
  <c r="J381" i="19"/>
  <c r="K380" i="19"/>
  <c r="J380" i="19"/>
  <c r="K379" i="19"/>
  <c r="J379" i="19"/>
  <c r="K378" i="19"/>
  <c r="J378" i="19"/>
  <c r="K377" i="19"/>
  <c r="J377" i="19"/>
  <c r="K376" i="19"/>
  <c r="J376" i="19"/>
  <c r="K375" i="19"/>
  <c r="J375" i="19"/>
  <c r="K374" i="19"/>
  <c r="J374" i="19"/>
  <c r="K373" i="19"/>
  <c r="J373" i="19"/>
  <c r="K372" i="19"/>
  <c r="J372" i="19"/>
  <c r="K371" i="19"/>
  <c r="J371" i="19"/>
  <c r="K370" i="19"/>
  <c r="J370" i="19"/>
  <c r="K369" i="19"/>
  <c r="J369" i="19"/>
  <c r="K368" i="19"/>
  <c r="J368" i="19"/>
  <c r="K367" i="19"/>
  <c r="J367" i="19"/>
  <c r="K366" i="19"/>
  <c r="J366" i="19"/>
  <c r="K365" i="19"/>
  <c r="J365" i="19"/>
  <c r="K364" i="19"/>
  <c r="J364" i="19"/>
  <c r="K363" i="19"/>
  <c r="J363" i="19"/>
  <c r="K362" i="19"/>
  <c r="J362" i="19"/>
  <c r="K361" i="19"/>
  <c r="J361" i="19"/>
  <c r="K360" i="19"/>
  <c r="J360" i="19"/>
  <c r="K359" i="19"/>
  <c r="J359" i="19"/>
  <c r="K358" i="19"/>
  <c r="J358" i="19"/>
  <c r="K357" i="19"/>
  <c r="J357" i="19"/>
  <c r="K356" i="19"/>
  <c r="J356" i="19"/>
  <c r="K355" i="19"/>
  <c r="J355" i="19"/>
  <c r="K354" i="19"/>
  <c r="J354" i="19"/>
  <c r="K353" i="19"/>
  <c r="J353" i="19"/>
  <c r="K352" i="19"/>
  <c r="J352" i="19"/>
  <c r="K351" i="19"/>
  <c r="J351" i="19"/>
  <c r="K350" i="19"/>
  <c r="J350" i="19"/>
  <c r="K349" i="19"/>
  <c r="J349" i="19"/>
  <c r="K348" i="19"/>
  <c r="J348" i="19"/>
  <c r="K347" i="19"/>
  <c r="J347" i="19"/>
  <c r="K346" i="19"/>
  <c r="J346" i="19"/>
  <c r="K345" i="19"/>
  <c r="J345" i="19"/>
  <c r="K344" i="19"/>
  <c r="J344" i="19"/>
  <c r="K343" i="19"/>
  <c r="J343" i="19"/>
  <c r="K342" i="19"/>
  <c r="J342" i="19"/>
  <c r="K341" i="19"/>
  <c r="J341" i="19"/>
  <c r="K340" i="19"/>
  <c r="J340" i="19"/>
  <c r="K339" i="19"/>
  <c r="J339" i="19"/>
  <c r="K338" i="19"/>
  <c r="J338" i="19"/>
  <c r="K337" i="19"/>
  <c r="J337" i="19"/>
  <c r="K336" i="19"/>
  <c r="J336" i="19"/>
  <c r="K335" i="19"/>
  <c r="J335" i="19"/>
  <c r="K334" i="19"/>
  <c r="J334" i="19"/>
  <c r="K333" i="19"/>
  <c r="J333" i="19"/>
  <c r="K332" i="19"/>
  <c r="J332" i="19"/>
  <c r="K331" i="19"/>
  <c r="J331" i="19"/>
  <c r="K330" i="19"/>
  <c r="J330" i="19"/>
  <c r="K329" i="19"/>
  <c r="J329" i="19"/>
  <c r="K328" i="19"/>
  <c r="J328" i="19"/>
  <c r="K327" i="19"/>
  <c r="J327" i="19"/>
  <c r="K326" i="19"/>
  <c r="J326" i="19"/>
  <c r="K325" i="19"/>
  <c r="J325" i="19"/>
  <c r="K324" i="19"/>
  <c r="J324" i="19"/>
  <c r="K323" i="19"/>
  <c r="J323" i="19"/>
  <c r="K322" i="19"/>
  <c r="J322" i="19"/>
  <c r="K321" i="19"/>
  <c r="J321" i="19"/>
  <c r="K320" i="19"/>
  <c r="J320" i="19"/>
  <c r="K319" i="19"/>
  <c r="J319" i="19"/>
  <c r="K318" i="19"/>
  <c r="J318" i="19"/>
  <c r="K317" i="19"/>
  <c r="J317" i="19"/>
  <c r="K316" i="19"/>
  <c r="J316" i="19"/>
  <c r="K315" i="19"/>
  <c r="J315" i="19"/>
  <c r="K314" i="19"/>
  <c r="J314" i="19"/>
  <c r="K313" i="19"/>
  <c r="J313" i="19"/>
  <c r="K312" i="19"/>
  <c r="J312" i="19"/>
  <c r="K311" i="19"/>
  <c r="J311" i="19"/>
  <c r="K310" i="19"/>
  <c r="J310" i="19"/>
  <c r="K309" i="19"/>
  <c r="J309" i="19"/>
  <c r="K308" i="19"/>
  <c r="J308" i="19"/>
  <c r="K307" i="19"/>
  <c r="J307" i="19"/>
  <c r="K306" i="19"/>
  <c r="J306" i="19"/>
  <c r="K305" i="19"/>
  <c r="J305" i="19"/>
  <c r="K304" i="19"/>
  <c r="J304" i="19"/>
  <c r="K303" i="19"/>
  <c r="J303" i="19"/>
  <c r="K302" i="19"/>
  <c r="J302" i="19"/>
  <c r="K301" i="19"/>
  <c r="J301" i="19"/>
  <c r="K300" i="19"/>
  <c r="J300" i="19"/>
  <c r="K299" i="19"/>
  <c r="J299" i="19"/>
  <c r="K298" i="19"/>
  <c r="J298" i="19"/>
  <c r="K297" i="19"/>
  <c r="J297" i="19"/>
  <c r="K296" i="19"/>
  <c r="J296" i="19"/>
  <c r="K295" i="19"/>
  <c r="J295" i="19"/>
  <c r="K294" i="19"/>
  <c r="J294" i="19"/>
  <c r="K293" i="19"/>
  <c r="J293" i="19"/>
  <c r="K292" i="19"/>
  <c r="J292" i="19"/>
  <c r="K291" i="19"/>
  <c r="J291" i="19"/>
  <c r="K290" i="19"/>
  <c r="J290" i="19"/>
  <c r="K289" i="19"/>
  <c r="J289" i="19"/>
  <c r="K288" i="19"/>
  <c r="J288" i="19"/>
  <c r="K287" i="19"/>
  <c r="J287" i="19"/>
  <c r="K286" i="19"/>
  <c r="J286" i="19"/>
  <c r="K285" i="19"/>
  <c r="J285" i="19"/>
  <c r="K284" i="19"/>
  <c r="J284" i="19"/>
  <c r="K283" i="19"/>
  <c r="J283" i="19"/>
  <c r="K282" i="19"/>
  <c r="J282" i="19"/>
  <c r="K281" i="19"/>
  <c r="J281" i="19"/>
  <c r="K280" i="19"/>
  <c r="J280" i="19"/>
  <c r="K279" i="19"/>
  <c r="J279" i="19"/>
  <c r="K278" i="19"/>
  <c r="J278" i="19"/>
  <c r="K277" i="19"/>
  <c r="J277" i="19"/>
  <c r="K276" i="19"/>
  <c r="J276" i="19"/>
  <c r="K275" i="19"/>
  <c r="J275" i="19"/>
  <c r="K274" i="19"/>
  <c r="J274" i="19"/>
  <c r="K273" i="19"/>
  <c r="J273" i="19"/>
  <c r="K272" i="19"/>
  <c r="J272" i="19"/>
  <c r="K271" i="19"/>
  <c r="J271" i="19"/>
  <c r="K270" i="19"/>
  <c r="J270" i="19"/>
  <c r="K269" i="19"/>
  <c r="J269" i="19"/>
  <c r="K268" i="19"/>
  <c r="J268" i="19"/>
  <c r="K267" i="19"/>
  <c r="J267" i="19"/>
  <c r="K266" i="19"/>
  <c r="J266" i="19"/>
  <c r="K265" i="19"/>
  <c r="J265" i="19"/>
  <c r="K264" i="19"/>
  <c r="J264" i="19"/>
  <c r="K263" i="19"/>
  <c r="J263" i="19"/>
  <c r="K262" i="19"/>
  <c r="J262" i="19"/>
  <c r="K261" i="19"/>
  <c r="J261" i="19"/>
  <c r="K260" i="19"/>
  <c r="J260" i="19"/>
  <c r="K259" i="19"/>
  <c r="J259" i="19"/>
  <c r="K258" i="19"/>
  <c r="J258" i="19"/>
  <c r="K257" i="19"/>
  <c r="J257" i="19"/>
  <c r="K256" i="19"/>
  <c r="J256" i="19"/>
  <c r="K255" i="19"/>
  <c r="J255" i="19"/>
  <c r="K254" i="19"/>
  <c r="J254" i="19"/>
  <c r="K253" i="19"/>
  <c r="J253" i="19"/>
  <c r="K252" i="19"/>
  <c r="J252" i="19"/>
  <c r="K251" i="19"/>
  <c r="J251" i="19"/>
  <c r="K250" i="19"/>
  <c r="J250" i="19"/>
  <c r="K249" i="19"/>
  <c r="J249" i="19"/>
  <c r="K248" i="19"/>
  <c r="J248" i="19"/>
  <c r="K247" i="19"/>
  <c r="J247" i="19"/>
  <c r="K246" i="19"/>
  <c r="J246" i="19"/>
  <c r="K245" i="19"/>
  <c r="J245" i="19"/>
  <c r="K244" i="19"/>
  <c r="J244" i="19"/>
  <c r="K243" i="19"/>
  <c r="J243" i="19"/>
  <c r="K242" i="19"/>
  <c r="J242" i="19"/>
  <c r="K241" i="19"/>
  <c r="J241" i="19"/>
  <c r="K240" i="19"/>
  <c r="J240" i="19"/>
  <c r="K239" i="19"/>
  <c r="J239" i="19"/>
  <c r="K238" i="19"/>
  <c r="J238" i="19"/>
  <c r="K237" i="19"/>
  <c r="J237" i="19"/>
  <c r="K236" i="19"/>
  <c r="J236" i="19"/>
  <c r="K235" i="19"/>
  <c r="J235" i="19"/>
  <c r="K234" i="19"/>
  <c r="J234" i="19"/>
  <c r="K233" i="19"/>
  <c r="J233" i="19"/>
  <c r="K232" i="19"/>
  <c r="J232" i="19"/>
  <c r="K231" i="19"/>
  <c r="J231" i="19"/>
  <c r="K230" i="19"/>
  <c r="J230" i="19"/>
  <c r="K229" i="19"/>
  <c r="J229" i="19"/>
  <c r="K228" i="19"/>
  <c r="J228" i="19"/>
  <c r="K227" i="19"/>
  <c r="J227" i="19"/>
  <c r="K226" i="19"/>
  <c r="J226" i="19"/>
  <c r="K225" i="19"/>
  <c r="J225" i="19"/>
  <c r="K224" i="19"/>
  <c r="J224" i="19"/>
  <c r="K223" i="19"/>
  <c r="J223" i="19"/>
  <c r="K222" i="19"/>
  <c r="J222" i="19"/>
  <c r="K221" i="19"/>
  <c r="J221" i="19"/>
  <c r="K220" i="19"/>
  <c r="J220" i="19"/>
  <c r="K219" i="19"/>
  <c r="J219" i="19"/>
  <c r="K218" i="19"/>
  <c r="J218" i="19"/>
  <c r="K217" i="19"/>
  <c r="J217" i="19"/>
  <c r="K216" i="19"/>
  <c r="J216" i="19"/>
  <c r="K215" i="19"/>
  <c r="J215" i="19"/>
  <c r="K214" i="19"/>
  <c r="J214" i="19"/>
  <c r="K213" i="19"/>
  <c r="J213" i="19"/>
  <c r="K212" i="19"/>
  <c r="J212" i="19"/>
  <c r="K211" i="19"/>
  <c r="J211" i="19"/>
  <c r="K210" i="19"/>
  <c r="J210" i="19"/>
  <c r="K209" i="19"/>
  <c r="J209" i="19"/>
  <c r="K208" i="19"/>
  <c r="J208" i="19"/>
  <c r="K207" i="19"/>
  <c r="J207" i="19"/>
  <c r="K206" i="19"/>
  <c r="J206" i="19"/>
  <c r="K205" i="19"/>
  <c r="J205" i="19"/>
  <c r="K204" i="19"/>
  <c r="J204" i="19"/>
  <c r="K203" i="19"/>
  <c r="J203" i="19"/>
  <c r="K202" i="19"/>
  <c r="J202" i="19"/>
  <c r="K201" i="19"/>
  <c r="J201" i="19"/>
  <c r="K200" i="19"/>
  <c r="J200" i="19"/>
  <c r="K199" i="19"/>
  <c r="J199" i="19"/>
  <c r="K198" i="19"/>
  <c r="J198" i="19"/>
  <c r="K197" i="19"/>
  <c r="J197" i="19"/>
  <c r="K196" i="19"/>
  <c r="J196" i="19"/>
  <c r="K195" i="19"/>
  <c r="J195" i="19"/>
  <c r="K194" i="19"/>
  <c r="J194" i="19"/>
  <c r="K193" i="19"/>
  <c r="J193" i="19"/>
  <c r="K192" i="19"/>
  <c r="J192" i="19"/>
  <c r="K191" i="19"/>
  <c r="J191" i="19"/>
  <c r="K190" i="19"/>
  <c r="J190" i="19"/>
  <c r="K189" i="19"/>
  <c r="J189" i="19"/>
  <c r="K188" i="19"/>
  <c r="J188" i="19"/>
  <c r="K187" i="19"/>
  <c r="J187" i="19"/>
  <c r="K186" i="19"/>
  <c r="J186" i="19"/>
  <c r="K185" i="19"/>
  <c r="J185" i="19"/>
  <c r="K184" i="19"/>
  <c r="J184" i="19"/>
  <c r="K183" i="19"/>
  <c r="J183" i="19"/>
  <c r="K182" i="19"/>
  <c r="J182" i="19"/>
  <c r="K181" i="19"/>
  <c r="J181" i="19"/>
  <c r="K180" i="19"/>
  <c r="J180" i="19"/>
  <c r="K179" i="19"/>
  <c r="J179" i="19"/>
  <c r="K178" i="19"/>
  <c r="J178" i="19"/>
  <c r="K177" i="19"/>
  <c r="J177" i="19"/>
  <c r="K176" i="19"/>
  <c r="J176" i="19"/>
  <c r="K175" i="19"/>
  <c r="J175" i="19"/>
  <c r="K174" i="19"/>
  <c r="J174" i="19"/>
  <c r="K173" i="19"/>
  <c r="J173" i="19"/>
  <c r="K172" i="19"/>
  <c r="J172" i="19"/>
  <c r="K171" i="19"/>
  <c r="J171" i="19"/>
  <c r="K170" i="19"/>
  <c r="J170" i="19"/>
  <c r="K169" i="19"/>
  <c r="J169" i="19"/>
  <c r="K168" i="19"/>
  <c r="J168" i="19"/>
  <c r="K167" i="19"/>
  <c r="J167" i="19"/>
  <c r="K166" i="19"/>
  <c r="J166" i="19"/>
  <c r="K165" i="19"/>
  <c r="J165" i="19"/>
  <c r="K164" i="19"/>
  <c r="J164" i="19"/>
  <c r="K163" i="19"/>
  <c r="J163" i="19"/>
  <c r="K162" i="19"/>
  <c r="J162" i="19"/>
  <c r="K161" i="19"/>
  <c r="J161" i="19"/>
  <c r="K160" i="19"/>
  <c r="J160" i="19"/>
  <c r="K159" i="19"/>
  <c r="J159" i="19"/>
  <c r="K158" i="19"/>
  <c r="J158" i="19"/>
  <c r="K157" i="19"/>
  <c r="J157" i="19"/>
  <c r="K156" i="19"/>
  <c r="J156" i="19"/>
  <c r="K155" i="19"/>
  <c r="J155" i="19"/>
  <c r="K154" i="19"/>
  <c r="J154" i="19"/>
  <c r="K153" i="19"/>
  <c r="J153" i="19"/>
  <c r="K152" i="19"/>
  <c r="J152" i="19"/>
  <c r="K151" i="19"/>
  <c r="J151" i="19"/>
  <c r="K150" i="19"/>
  <c r="J150" i="19"/>
  <c r="K149" i="19"/>
  <c r="J149" i="19"/>
  <c r="K148" i="19"/>
  <c r="J148" i="19"/>
  <c r="K147" i="19"/>
  <c r="J147" i="19"/>
  <c r="K146" i="19"/>
  <c r="J146" i="19"/>
  <c r="K145" i="19"/>
  <c r="J145" i="19"/>
  <c r="K144" i="19"/>
  <c r="J144" i="19"/>
  <c r="K143" i="19"/>
  <c r="J143" i="19"/>
  <c r="K142" i="19"/>
  <c r="J142" i="19"/>
  <c r="K141" i="19"/>
  <c r="J141" i="19"/>
  <c r="K140" i="19"/>
  <c r="J140" i="19"/>
  <c r="K139" i="19"/>
  <c r="J139" i="19"/>
  <c r="K138" i="19"/>
  <c r="J138" i="19"/>
  <c r="K137" i="19"/>
  <c r="J137" i="19"/>
  <c r="K136" i="19"/>
  <c r="J136" i="19"/>
  <c r="K135" i="19"/>
  <c r="J135" i="19"/>
  <c r="K134" i="19"/>
  <c r="J134" i="19"/>
  <c r="K133" i="19"/>
  <c r="J133" i="19"/>
  <c r="K132" i="19"/>
  <c r="J132" i="19"/>
  <c r="K131" i="19"/>
  <c r="J131" i="19"/>
  <c r="K130" i="19"/>
  <c r="J130" i="19"/>
  <c r="K129" i="19"/>
  <c r="J129" i="19"/>
  <c r="K128" i="19"/>
  <c r="J128" i="19"/>
  <c r="K127" i="19"/>
  <c r="J127" i="19"/>
  <c r="K126" i="19"/>
  <c r="J126" i="19"/>
  <c r="K125" i="19"/>
  <c r="J125" i="19"/>
  <c r="K124" i="19"/>
  <c r="J124" i="19"/>
  <c r="K123" i="19"/>
  <c r="J123" i="19"/>
  <c r="K122" i="19"/>
  <c r="J122" i="19"/>
  <c r="K121" i="19"/>
  <c r="J121" i="19"/>
  <c r="K120" i="19"/>
  <c r="J120" i="19"/>
  <c r="K119" i="19"/>
  <c r="J119" i="19"/>
  <c r="K118" i="19"/>
  <c r="J118" i="19"/>
  <c r="K117" i="19"/>
  <c r="J117" i="19"/>
  <c r="K116" i="19"/>
  <c r="J116" i="19"/>
  <c r="K115" i="19"/>
  <c r="J115" i="19"/>
  <c r="K114" i="19"/>
  <c r="J114" i="19"/>
  <c r="K113" i="19"/>
  <c r="J113" i="19"/>
  <c r="K112" i="19"/>
  <c r="J112" i="19"/>
  <c r="K111" i="19"/>
  <c r="J111" i="19"/>
  <c r="K110" i="19"/>
  <c r="J110" i="19"/>
  <c r="K109" i="19"/>
  <c r="J109" i="19"/>
  <c r="K108" i="19"/>
  <c r="J108" i="19"/>
  <c r="K107" i="19"/>
  <c r="J107" i="19"/>
  <c r="K106" i="19"/>
  <c r="J106" i="19"/>
  <c r="K105" i="19"/>
  <c r="J105" i="19"/>
  <c r="K104" i="19"/>
  <c r="J104" i="19"/>
  <c r="K103" i="19"/>
  <c r="J103" i="19"/>
  <c r="K102" i="19"/>
  <c r="J102" i="19"/>
  <c r="K101" i="19"/>
  <c r="J101" i="19"/>
  <c r="K100" i="19"/>
  <c r="J100" i="19"/>
  <c r="K99" i="19"/>
  <c r="J99" i="19"/>
  <c r="K98" i="19"/>
  <c r="J98" i="19"/>
  <c r="K97" i="19"/>
  <c r="J97" i="19"/>
  <c r="K96" i="19"/>
  <c r="J96" i="19"/>
  <c r="K95" i="19"/>
  <c r="J95" i="19"/>
  <c r="K94" i="19"/>
  <c r="J94" i="19"/>
  <c r="K93" i="19"/>
  <c r="J93" i="19"/>
  <c r="K92" i="19"/>
  <c r="J92" i="19"/>
  <c r="K91" i="19"/>
  <c r="J91" i="19"/>
  <c r="K90" i="19"/>
  <c r="J90" i="19"/>
  <c r="K89" i="19"/>
  <c r="J89" i="19"/>
  <c r="K88" i="19"/>
  <c r="J88" i="19"/>
  <c r="K87" i="19"/>
  <c r="J87" i="19"/>
  <c r="K86" i="19"/>
  <c r="J86" i="19"/>
  <c r="K85" i="19"/>
  <c r="J85" i="19"/>
  <c r="K84" i="19"/>
  <c r="J84" i="19"/>
  <c r="K83" i="19"/>
  <c r="J83" i="19"/>
  <c r="K82" i="19"/>
  <c r="J82" i="19"/>
  <c r="K81" i="19"/>
  <c r="J81" i="19"/>
  <c r="K80" i="19"/>
  <c r="J80" i="19"/>
  <c r="K79" i="19"/>
  <c r="J79" i="19"/>
  <c r="K78" i="19"/>
  <c r="J78" i="19"/>
  <c r="K77" i="19"/>
  <c r="J77" i="19"/>
  <c r="K76" i="19"/>
  <c r="J76" i="19"/>
  <c r="K75" i="19"/>
  <c r="J75" i="19"/>
  <c r="K74" i="19"/>
  <c r="J74" i="19"/>
  <c r="K73" i="19"/>
  <c r="J73" i="19"/>
  <c r="K72" i="19"/>
  <c r="J72" i="19"/>
  <c r="K71" i="19"/>
  <c r="J71" i="19"/>
  <c r="K70" i="19"/>
  <c r="J70" i="19"/>
  <c r="K69" i="19"/>
  <c r="J69" i="19"/>
  <c r="K68" i="19"/>
  <c r="J68" i="19"/>
  <c r="K67" i="19"/>
  <c r="J67" i="19"/>
  <c r="K66" i="19"/>
  <c r="J66" i="19"/>
  <c r="K65" i="19"/>
  <c r="J65" i="19"/>
  <c r="K64" i="19"/>
  <c r="J64" i="19"/>
  <c r="K63" i="19"/>
  <c r="J63" i="19"/>
  <c r="K62" i="19"/>
  <c r="J62" i="19"/>
  <c r="K61" i="19"/>
  <c r="J61" i="19"/>
  <c r="K60" i="19"/>
  <c r="J60" i="19"/>
  <c r="K59" i="19"/>
  <c r="J59" i="19"/>
  <c r="K58" i="19"/>
  <c r="J58" i="19"/>
  <c r="K57" i="19"/>
  <c r="J57" i="19"/>
  <c r="K56" i="19"/>
  <c r="J56" i="19"/>
  <c r="K55" i="19"/>
  <c r="J55" i="19"/>
  <c r="K54" i="19"/>
  <c r="J54" i="19"/>
  <c r="K53" i="19"/>
  <c r="J53" i="19"/>
  <c r="K52" i="19"/>
  <c r="J52" i="19"/>
  <c r="K51" i="19"/>
  <c r="J51" i="19"/>
  <c r="K50" i="19"/>
  <c r="J50" i="19"/>
  <c r="K49" i="19"/>
  <c r="J49" i="19"/>
  <c r="K48" i="19"/>
  <c r="J48" i="19"/>
  <c r="K47" i="19"/>
  <c r="J47" i="19"/>
  <c r="K46" i="19"/>
  <c r="J46" i="19"/>
  <c r="K45" i="19"/>
  <c r="J45" i="19"/>
  <c r="K44" i="19"/>
  <c r="J44" i="19"/>
  <c r="K43" i="19"/>
  <c r="J43" i="19"/>
  <c r="K42" i="19"/>
  <c r="J42" i="19"/>
  <c r="K41" i="19"/>
  <c r="J41" i="19"/>
  <c r="K40" i="19"/>
  <c r="J40" i="19"/>
  <c r="K39" i="19"/>
  <c r="J39" i="19"/>
  <c r="K38" i="19"/>
  <c r="J38" i="19"/>
  <c r="K37" i="19"/>
  <c r="J37" i="19"/>
  <c r="K36" i="19"/>
  <c r="J36" i="19"/>
  <c r="K35" i="19"/>
  <c r="J35" i="19"/>
  <c r="K34" i="19"/>
  <c r="J34" i="19"/>
  <c r="K33" i="19"/>
  <c r="J33" i="19"/>
  <c r="K32" i="19"/>
  <c r="J32" i="19"/>
  <c r="K31" i="19"/>
  <c r="J31" i="19"/>
  <c r="K30" i="19"/>
  <c r="J30" i="19"/>
  <c r="K29" i="19"/>
  <c r="J29" i="19"/>
  <c r="K28" i="19"/>
  <c r="J28" i="19"/>
  <c r="K27" i="19"/>
  <c r="J27" i="19"/>
  <c r="K26" i="19"/>
  <c r="J26" i="19"/>
  <c r="K25" i="19"/>
  <c r="J25" i="19"/>
  <c r="K24" i="19"/>
  <c r="J24" i="19"/>
  <c r="K23" i="19"/>
  <c r="J23" i="19"/>
  <c r="K22" i="19"/>
  <c r="J22" i="19"/>
  <c r="K21" i="19"/>
  <c r="J21" i="19"/>
  <c r="K20" i="19"/>
  <c r="J20" i="19"/>
  <c r="K19" i="19"/>
  <c r="J19" i="19"/>
  <c r="K18" i="19"/>
  <c r="J18" i="19"/>
  <c r="K17" i="19"/>
  <c r="J17" i="19"/>
  <c r="K16" i="19"/>
  <c r="J16" i="19"/>
  <c r="K15" i="19"/>
  <c r="J15" i="19"/>
  <c r="K14" i="19"/>
  <c r="J14" i="19"/>
  <c r="K13" i="19"/>
  <c r="J13" i="19"/>
  <c r="K12" i="19"/>
  <c r="J12" i="19"/>
  <c r="K11" i="19"/>
  <c r="J11" i="19"/>
  <c r="K10" i="19"/>
  <c r="J10" i="19"/>
  <c r="K9" i="19"/>
  <c r="J9" i="19"/>
  <c r="K8" i="19"/>
  <c r="J8" i="19"/>
  <c r="K7" i="19"/>
  <c r="J7" i="19"/>
  <c r="K6" i="19"/>
  <c r="J6" i="19"/>
  <c r="K5" i="19"/>
  <c r="J5" i="19"/>
  <c r="K4" i="19"/>
  <c r="J4" i="19"/>
  <c r="K3" i="19"/>
  <c r="J3" i="19"/>
  <c r="B3" i="20" l="1"/>
  <c r="F3" i="20"/>
  <c r="F4" i="20"/>
  <c r="E4" i="20"/>
  <c r="E3" i="20"/>
  <c r="D3" i="20"/>
  <c r="G11" i="20"/>
  <c r="G9" i="20"/>
  <c r="B5" i="20"/>
  <c r="G10" i="20"/>
  <c r="G3" i="20" l="1"/>
  <c r="B6" i="20"/>
  <c r="H3" i="20"/>
  <c r="H10" i="20"/>
  <c r="H9" i="20"/>
  <c r="C5" i="20"/>
  <c r="C6" i="20" s="1"/>
  <c r="D5" i="20"/>
  <c r="D6" i="20" s="1"/>
  <c r="I6" i="20" l="1"/>
  <c r="B5" i="5" s="1"/>
  <c r="I5" i="20"/>
  <c r="I4" i="14"/>
  <c r="I5" i="14"/>
  <c r="I6" i="14"/>
  <c r="I7" i="14"/>
  <c r="I8" i="14"/>
  <c r="I9" i="14"/>
  <c r="I10" i="14"/>
  <c r="J10" i="14" s="1"/>
  <c r="I3" i="14"/>
  <c r="B6" i="5" l="1"/>
  <c r="R5" i="21"/>
  <c r="C29" i="2" l="1"/>
  <c r="D29" i="2"/>
  <c r="E29" i="2"/>
  <c r="F29" i="2"/>
  <c r="G29" i="2"/>
  <c r="B29" i="2"/>
  <c r="G66" i="2"/>
  <c r="G67" i="2"/>
  <c r="G68" i="2"/>
  <c r="F67" i="2"/>
  <c r="C35" i="2"/>
  <c r="D35" i="2"/>
  <c r="E35" i="2"/>
  <c r="F35" i="2"/>
  <c r="G35" i="2"/>
  <c r="I22" i="9" l="1"/>
  <c r="H22" i="9"/>
  <c r="F22" i="9" l="1"/>
  <c r="F15" i="9"/>
  <c r="D22" i="9"/>
  <c r="D20" i="9"/>
  <c r="E15" i="9"/>
  <c r="E16" i="9"/>
  <c r="D16" i="9"/>
  <c r="D17" i="9"/>
  <c r="D18" i="9"/>
  <c r="D15" i="9"/>
  <c r="B21" i="9"/>
  <c r="B22" i="9"/>
  <c r="B20" i="9"/>
  <c r="B19" i="9"/>
  <c r="B18" i="9"/>
  <c r="B17" i="9"/>
  <c r="B16" i="9"/>
  <c r="B15" i="9"/>
  <c r="H19" i="9" l="1"/>
  <c r="H18" i="9"/>
  <c r="A16" i="4" l="1"/>
  <c r="E2" i="16"/>
  <c r="F2" i="16"/>
  <c r="F21" i="4"/>
  <c r="F29" i="4" s="1"/>
  <c r="G21" i="4"/>
  <c r="G29" i="4" s="1"/>
  <c r="B11" i="14" l="1"/>
  <c r="K3" i="14" s="1"/>
  <c r="K4" i="14" l="1"/>
  <c r="K8" i="14"/>
  <c r="K5" i="14"/>
  <c r="K9" i="14"/>
  <c r="K6" i="14"/>
  <c r="K10" i="14"/>
  <c r="K7" i="14"/>
  <c r="C2" i="16"/>
  <c r="D2" i="16"/>
  <c r="B2" i="16"/>
  <c r="C21" i="4"/>
  <c r="C29" i="4" s="1"/>
  <c r="H15" i="9" s="1"/>
  <c r="D21" i="4"/>
  <c r="D29" i="4" s="1"/>
  <c r="H16" i="9" s="1"/>
  <c r="E21" i="4"/>
  <c r="E29" i="4" s="1"/>
  <c r="H17" i="9" s="1"/>
  <c r="B7" i="5" l="1"/>
  <c r="D5" i="21" s="1"/>
  <c r="E17" i="9"/>
  <c r="B2" i="2" l="1"/>
  <c r="H4" i="14" l="1"/>
  <c r="H5" i="14"/>
  <c r="N5" i="14" s="1"/>
  <c r="H6" i="14"/>
  <c r="H7" i="14"/>
  <c r="H8" i="14"/>
  <c r="H9" i="14"/>
  <c r="H10" i="14"/>
  <c r="H3" i="14"/>
  <c r="N10" i="14" l="1"/>
  <c r="L9" i="14"/>
  <c r="L4" i="14"/>
  <c r="L5" i="14"/>
  <c r="L6" i="14"/>
  <c r="L7" i="14"/>
  <c r="L8" i="14"/>
  <c r="L10" i="14"/>
  <c r="L3" i="14"/>
  <c r="J4" i="14"/>
  <c r="N4" i="14" s="1"/>
  <c r="J6" i="14"/>
  <c r="N6" i="14" s="1"/>
  <c r="J7" i="14"/>
  <c r="N7" i="14" s="1"/>
  <c r="J8" i="14"/>
  <c r="N8" i="14" s="1"/>
  <c r="J9" i="14"/>
  <c r="N9" i="14" s="1"/>
  <c r="J3" i="14"/>
  <c r="N3" i="14" s="1"/>
  <c r="C11" i="14"/>
  <c r="L11" i="14" l="1"/>
  <c r="B35" i="2"/>
  <c r="E18" i="9" l="1"/>
  <c r="M6" i="14"/>
  <c r="O6" i="14" s="1"/>
  <c r="B8" i="5"/>
  <c r="B34" i="3"/>
  <c r="M10" i="14"/>
  <c r="O10" i="14" s="1"/>
  <c r="M7" i="14"/>
  <c r="O7" i="14" s="1"/>
  <c r="M8" i="14"/>
  <c r="O8" i="14" s="1"/>
  <c r="M9" i="14"/>
  <c r="O9" i="14" s="1"/>
  <c r="M3" i="14"/>
  <c r="O3" i="14" s="1"/>
  <c r="M5" i="14"/>
  <c r="O5" i="14" s="1"/>
  <c r="M4" i="14"/>
  <c r="O4" i="14" s="1"/>
  <c r="C5" i="12"/>
  <c r="D5" i="12"/>
  <c r="E5" i="12"/>
  <c r="F5" i="12"/>
  <c r="C22" i="9" l="1"/>
  <c r="E5" i="21"/>
  <c r="B14" i="5"/>
  <c r="B9" i="5"/>
  <c r="O11" i="14"/>
  <c r="B11" i="5" s="1"/>
  <c r="M11" i="14"/>
  <c r="B5" i="12"/>
  <c r="B26" i="4" s="1"/>
  <c r="C2" i="12"/>
  <c r="D2" i="12"/>
  <c r="E2" i="12"/>
  <c r="F2" i="12"/>
  <c r="B2" i="12"/>
  <c r="B2" i="3"/>
  <c r="D9" i="2"/>
  <c r="C6" i="2"/>
  <c r="D6" i="2"/>
  <c r="E6" i="2"/>
  <c r="F6" i="2"/>
  <c r="G6" i="2"/>
  <c r="C7" i="2"/>
  <c r="D7" i="2"/>
  <c r="E7" i="2"/>
  <c r="F7" i="2"/>
  <c r="G7" i="2"/>
  <c r="C55" i="2"/>
  <c r="D55" i="2"/>
  <c r="E55" i="2"/>
  <c r="F55" i="2"/>
  <c r="G55" i="2"/>
  <c r="C56" i="2"/>
  <c r="D56" i="2"/>
  <c r="E56" i="2"/>
  <c r="F56" i="2"/>
  <c r="G56" i="2"/>
  <c r="C57" i="2"/>
  <c r="D57" i="2"/>
  <c r="E57" i="2"/>
  <c r="F57" i="2"/>
  <c r="G57" i="2"/>
  <c r="C58" i="2"/>
  <c r="C27" i="15" s="1"/>
  <c r="D58" i="2"/>
  <c r="D27" i="15" s="1"/>
  <c r="E58" i="2"/>
  <c r="E27" i="15" s="1"/>
  <c r="F58" i="2"/>
  <c r="F27" i="15" s="1"/>
  <c r="G58" i="2"/>
  <c r="G27" i="15" s="1"/>
  <c r="C59" i="2"/>
  <c r="D59" i="2"/>
  <c r="E59" i="2"/>
  <c r="F59" i="2"/>
  <c r="G59" i="2"/>
  <c r="C60" i="2"/>
  <c r="D60" i="2"/>
  <c r="E60" i="2"/>
  <c r="F60" i="2"/>
  <c r="G60" i="2"/>
  <c r="C64" i="2"/>
  <c r="D64" i="2"/>
  <c r="E64" i="2"/>
  <c r="F64" i="2"/>
  <c r="G64" i="2"/>
  <c r="C65" i="2"/>
  <c r="D65" i="2"/>
  <c r="E65" i="2"/>
  <c r="F65" i="2"/>
  <c r="G65" i="2"/>
  <c r="C66" i="2"/>
  <c r="D66" i="2"/>
  <c r="E66" i="2"/>
  <c r="F66" i="2"/>
  <c r="C67" i="2"/>
  <c r="D67" i="2"/>
  <c r="E67" i="2"/>
  <c r="C68" i="2"/>
  <c r="D68" i="2"/>
  <c r="E68" i="2"/>
  <c r="F68" i="2"/>
  <c r="C40" i="2"/>
  <c r="D40" i="2"/>
  <c r="E40" i="2"/>
  <c r="F40" i="2"/>
  <c r="G40" i="2"/>
  <c r="C41" i="2"/>
  <c r="D41" i="2"/>
  <c r="E41" i="2"/>
  <c r="F41" i="2"/>
  <c r="G41" i="2"/>
  <c r="C42" i="2"/>
  <c r="D42" i="2"/>
  <c r="E42" i="2"/>
  <c r="F42" i="2"/>
  <c r="G42" i="2"/>
  <c r="C43" i="2"/>
  <c r="D43" i="2"/>
  <c r="E43" i="2"/>
  <c r="F43" i="2"/>
  <c r="G43" i="2"/>
  <c r="C44" i="2"/>
  <c r="D44" i="2"/>
  <c r="E44" i="2"/>
  <c r="F44" i="2"/>
  <c r="G44" i="2"/>
  <c r="C45" i="2"/>
  <c r="D45" i="2"/>
  <c r="E45" i="2"/>
  <c r="F45" i="2"/>
  <c r="G45" i="2"/>
  <c r="C46" i="2"/>
  <c r="D46" i="2"/>
  <c r="E46" i="2"/>
  <c r="F46" i="2"/>
  <c r="G46" i="2"/>
  <c r="C47" i="2"/>
  <c r="D47" i="2"/>
  <c r="E47" i="2"/>
  <c r="F47" i="2"/>
  <c r="G47" i="2"/>
  <c r="C48" i="2"/>
  <c r="D48" i="2"/>
  <c r="E48" i="2"/>
  <c r="F48" i="2"/>
  <c r="G48" i="2"/>
  <c r="C49" i="2"/>
  <c r="D49" i="2"/>
  <c r="E49" i="2"/>
  <c r="F49" i="2"/>
  <c r="G49" i="2"/>
  <c r="C50" i="2"/>
  <c r="D50" i="2"/>
  <c r="E50" i="2"/>
  <c r="F50" i="2"/>
  <c r="G50" i="2"/>
  <c r="C51" i="2"/>
  <c r="D51" i="2"/>
  <c r="E51" i="2"/>
  <c r="F51" i="2"/>
  <c r="G51" i="2"/>
  <c r="C23" i="2"/>
  <c r="D23" i="2"/>
  <c r="D4" i="15" s="1"/>
  <c r="E23" i="2"/>
  <c r="E4" i="15" s="1"/>
  <c r="F23" i="2"/>
  <c r="F4" i="15" s="1"/>
  <c r="G23" i="2"/>
  <c r="G4" i="15" s="1"/>
  <c r="C24" i="2"/>
  <c r="D24" i="2"/>
  <c r="D6" i="15" s="1"/>
  <c r="E24" i="2"/>
  <c r="E6" i="15" s="1"/>
  <c r="F24" i="2"/>
  <c r="F6" i="15" s="1"/>
  <c r="G24" i="2"/>
  <c r="G6" i="15" s="1"/>
  <c r="C26" i="2"/>
  <c r="D26" i="2"/>
  <c r="E26" i="2"/>
  <c r="F26" i="2"/>
  <c r="G26" i="2"/>
  <c r="C27" i="2"/>
  <c r="D27" i="2"/>
  <c r="E27" i="2"/>
  <c r="F27" i="2"/>
  <c r="G27" i="2"/>
  <c r="G13" i="15" s="1"/>
  <c r="C32" i="2"/>
  <c r="D32" i="2"/>
  <c r="E32" i="2"/>
  <c r="F32" i="2"/>
  <c r="G32" i="2"/>
  <c r="G19" i="15" s="1"/>
  <c r="C17" i="2"/>
  <c r="C18" i="2" s="1"/>
  <c r="C18" i="3" s="1"/>
  <c r="D17" i="2"/>
  <c r="D18" i="2" s="1"/>
  <c r="D18" i="3" s="1"/>
  <c r="E17" i="2"/>
  <c r="E18" i="2" s="1"/>
  <c r="E18" i="3" s="1"/>
  <c r="F17" i="2"/>
  <c r="F18" i="2" s="1"/>
  <c r="F18" i="3" s="1"/>
  <c r="G17" i="2"/>
  <c r="G18" i="2" s="1"/>
  <c r="G18" i="3" s="1"/>
  <c r="C13" i="2"/>
  <c r="D13" i="2"/>
  <c r="E13" i="2"/>
  <c r="F13" i="2"/>
  <c r="G13" i="2"/>
  <c r="C12" i="2"/>
  <c r="D12" i="2"/>
  <c r="E12" i="2"/>
  <c r="F12" i="2"/>
  <c r="G12" i="2"/>
  <c r="B9" i="2"/>
  <c r="C9" i="2"/>
  <c r="E9" i="2"/>
  <c r="F9" i="2"/>
  <c r="G9" i="2"/>
  <c r="C2" i="2"/>
  <c r="C3" i="15" s="1"/>
  <c r="D2" i="2"/>
  <c r="D3" i="15" s="1"/>
  <c r="F18" i="9" s="1"/>
  <c r="E2" i="2"/>
  <c r="E3" i="15" s="1"/>
  <c r="F17" i="9" s="1"/>
  <c r="F2" i="2"/>
  <c r="F3" i="15" s="1"/>
  <c r="F16" i="9" s="1"/>
  <c r="G2" i="2"/>
  <c r="G3" i="15" s="1"/>
  <c r="B3" i="15"/>
  <c r="F20" i="9" s="1"/>
  <c r="D2" i="3"/>
  <c r="E2" i="3"/>
  <c r="F2" i="3"/>
  <c r="G2" i="3"/>
  <c r="C2" i="3"/>
  <c r="B3" i="4" l="1"/>
  <c r="B21" i="4" s="1"/>
  <c r="F19" i="9"/>
  <c r="D5" i="15"/>
  <c r="E4" i="12"/>
  <c r="E13" i="15"/>
  <c r="F25" i="3"/>
  <c r="F26" i="3" s="1"/>
  <c r="F11" i="15"/>
  <c r="B5" i="4"/>
  <c r="C6" i="15"/>
  <c r="C7" i="15" s="1"/>
  <c r="D4" i="12"/>
  <c r="D13" i="15"/>
  <c r="F7" i="15"/>
  <c r="D29" i="15"/>
  <c r="D28" i="15"/>
  <c r="G6" i="3"/>
  <c r="C6" i="3"/>
  <c r="F7" i="12"/>
  <c r="F19" i="15"/>
  <c r="C4" i="12"/>
  <c r="B8" i="4"/>
  <c r="C13" i="15"/>
  <c r="D25" i="3"/>
  <c r="D26" i="3" s="1"/>
  <c r="D11" i="15"/>
  <c r="E7" i="15"/>
  <c r="F5" i="15"/>
  <c r="C28" i="15"/>
  <c r="C29" i="15"/>
  <c r="D7" i="12"/>
  <c r="D19" i="15"/>
  <c r="C7" i="12"/>
  <c r="B13" i="4"/>
  <c r="B24" i="4" s="1"/>
  <c r="C19" i="15"/>
  <c r="E25" i="3"/>
  <c r="E26" i="3" s="1"/>
  <c r="E11" i="15"/>
  <c r="B4" i="4"/>
  <c r="C4" i="4" s="1"/>
  <c r="D4" i="4" s="1"/>
  <c r="E4" i="4" s="1"/>
  <c r="F4" i="4" s="1"/>
  <c r="G4" i="4" s="1"/>
  <c r="C4" i="15"/>
  <c r="C5" i="15" s="1"/>
  <c r="F6" i="3"/>
  <c r="E7" i="12"/>
  <c r="E19" i="15"/>
  <c r="F4" i="12"/>
  <c r="F13" i="15"/>
  <c r="F14" i="15" s="1"/>
  <c r="G25" i="3"/>
  <c r="G26" i="3" s="1"/>
  <c r="G11" i="15"/>
  <c r="C25" i="3"/>
  <c r="C26" i="3" s="1"/>
  <c r="B7" i="4"/>
  <c r="C7" i="4" s="1"/>
  <c r="D7" i="4" s="1"/>
  <c r="E7" i="4" s="1"/>
  <c r="F7" i="4" s="1"/>
  <c r="G7" i="4" s="1"/>
  <c r="C11" i="15"/>
  <c r="D7" i="15"/>
  <c r="E5" i="15"/>
  <c r="F28" i="15"/>
  <c r="F29" i="15"/>
  <c r="E29" i="15"/>
  <c r="E28" i="15"/>
  <c r="C26" i="4"/>
  <c r="D26" i="4" s="1"/>
  <c r="E26" i="4" s="1"/>
  <c r="F26" i="4" s="1"/>
  <c r="G26" i="4" s="1"/>
  <c r="F12" i="3"/>
  <c r="D4" i="3"/>
  <c r="D6" i="12"/>
  <c r="G4" i="3"/>
  <c r="C4" i="3"/>
  <c r="C6" i="12"/>
  <c r="F6" i="12"/>
  <c r="G12" i="3"/>
  <c r="E6" i="12"/>
  <c r="G61" i="2"/>
  <c r="C61" i="2"/>
  <c r="D61" i="2"/>
  <c r="G8" i="2"/>
  <c r="D12" i="3"/>
  <c r="D8" i="2"/>
  <c r="C12" i="3"/>
  <c r="E4" i="3"/>
  <c r="E12" i="3"/>
  <c r="F52" i="2"/>
  <c r="E7" i="3"/>
  <c r="E25" i="15" s="1"/>
  <c r="E5" i="3"/>
  <c r="G7" i="3"/>
  <c r="G25" i="15" s="1"/>
  <c r="C52" i="2"/>
  <c r="E61" i="2"/>
  <c r="F8" i="2"/>
  <c r="D7" i="3"/>
  <c r="D25" i="15" s="1"/>
  <c r="D6" i="3"/>
  <c r="C8" i="2"/>
  <c r="E8" i="2"/>
  <c r="C7" i="3"/>
  <c r="C5" i="3"/>
  <c r="G5" i="3"/>
  <c r="E52" i="2"/>
  <c r="F61" i="2"/>
  <c r="E6" i="3"/>
  <c r="G52" i="2"/>
  <c r="D52" i="2"/>
  <c r="D5" i="3"/>
  <c r="F7" i="3"/>
  <c r="F25" i="15" s="1"/>
  <c r="F5" i="3"/>
  <c r="F4" i="3"/>
  <c r="C25" i="2"/>
  <c r="G14" i="2"/>
  <c r="G20" i="2" s="1"/>
  <c r="C14" i="2"/>
  <c r="C20" i="2" s="1"/>
  <c r="G25" i="2"/>
  <c r="G8" i="15" s="1"/>
  <c r="D25" i="2"/>
  <c r="D8" i="15" s="1"/>
  <c r="F25" i="2"/>
  <c r="F8" i="15" s="1"/>
  <c r="F14" i="2"/>
  <c r="F20" i="2" s="1"/>
  <c r="E25" i="2"/>
  <c r="E8" i="15" s="1"/>
  <c r="D14" i="2"/>
  <c r="D20" i="2" s="1"/>
  <c r="E14" i="2"/>
  <c r="E20" i="2" s="1"/>
  <c r="D12" i="15" l="1"/>
  <c r="D14" i="15"/>
  <c r="C12" i="15"/>
  <c r="E12" i="15"/>
  <c r="C14" i="15"/>
  <c r="D26" i="15"/>
  <c r="B6" i="4"/>
  <c r="C8" i="15"/>
  <c r="F14" i="3"/>
  <c r="E14" i="3"/>
  <c r="B23" i="4"/>
  <c r="C8" i="4"/>
  <c r="C14" i="3"/>
  <c r="F12" i="15"/>
  <c r="D14" i="3"/>
  <c r="G14" i="3"/>
  <c r="E14" i="15"/>
  <c r="E26" i="15"/>
  <c r="F26" i="15"/>
  <c r="B25" i="4"/>
  <c r="C25" i="15"/>
  <c r="C26" i="15" s="1"/>
  <c r="E28" i="2"/>
  <c r="E24" i="3"/>
  <c r="F28" i="2"/>
  <c r="F24" i="3"/>
  <c r="D28" i="2"/>
  <c r="D24" i="3"/>
  <c r="G10" i="3"/>
  <c r="G11" i="3"/>
  <c r="F10" i="3"/>
  <c r="F11" i="3"/>
  <c r="G28" i="2"/>
  <c r="G24" i="3"/>
  <c r="C28" i="2"/>
  <c r="C24" i="3"/>
  <c r="E10" i="3"/>
  <c r="E11" i="3"/>
  <c r="D10" i="3"/>
  <c r="D11" i="3"/>
  <c r="C10" i="3"/>
  <c r="C11" i="3"/>
  <c r="B68" i="2"/>
  <c r="B67" i="2"/>
  <c r="B66" i="2"/>
  <c r="B65" i="2"/>
  <c r="B64" i="2"/>
  <c r="B60" i="2"/>
  <c r="B59" i="2"/>
  <c r="B58" i="2"/>
  <c r="B27" i="15" s="1"/>
  <c r="B57" i="2"/>
  <c r="B56" i="2"/>
  <c r="B55" i="2"/>
  <c r="B46" i="2"/>
  <c r="B47" i="2"/>
  <c r="B48" i="2"/>
  <c r="B49" i="2"/>
  <c r="B50" i="2"/>
  <c r="B51" i="2"/>
  <c r="B45" i="2"/>
  <c r="B41" i="2"/>
  <c r="B42" i="2"/>
  <c r="B43" i="2"/>
  <c r="B44" i="2"/>
  <c r="B40" i="2"/>
  <c r="G18" i="15"/>
  <c r="F18" i="15"/>
  <c r="E18" i="15"/>
  <c r="D18" i="15"/>
  <c r="G13" i="3" l="1"/>
  <c r="G30" i="2"/>
  <c r="C13" i="3"/>
  <c r="C30" i="2"/>
  <c r="D30" i="2"/>
  <c r="D13" i="3"/>
  <c r="E30" i="2"/>
  <c r="E33" i="2" s="1"/>
  <c r="E13" i="3"/>
  <c r="F30" i="2"/>
  <c r="F13" i="3"/>
  <c r="B10" i="4"/>
  <c r="C18" i="15"/>
  <c r="B28" i="15"/>
  <c r="B29" i="15"/>
  <c r="H27" i="15"/>
  <c r="G33" i="2"/>
  <c r="G15" i="15"/>
  <c r="F3" i="12"/>
  <c r="F8" i="12" s="1"/>
  <c r="F19" i="3" s="1"/>
  <c r="F33" i="2"/>
  <c r="F15" i="15"/>
  <c r="C3" i="12"/>
  <c r="C8" i="12" s="1"/>
  <c r="C19" i="3" s="1"/>
  <c r="B9" i="4"/>
  <c r="B22" i="4" s="1"/>
  <c r="B27" i="4" s="1"/>
  <c r="C15" i="15"/>
  <c r="C23" i="4"/>
  <c r="D8" i="4"/>
  <c r="D3" i="12"/>
  <c r="D8" i="12" s="1"/>
  <c r="D19" i="3" s="1"/>
  <c r="D33" i="2"/>
  <c r="D15" i="15"/>
  <c r="E3" i="12"/>
  <c r="E8" i="12" s="1"/>
  <c r="E19" i="3" s="1"/>
  <c r="E15" i="15"/>
  <c r="C25" i="4"/>
  <c r="D25" i="4" s="1"/>
  <c r="E25" i="4" s="1"/>
  <c r="F25" i="4" s="1"/>
  <c r="G31" i="2"/>
  <c r="G23" i="3" s="1"/>
  <c r="G27" i="3"/>
  <c r="F31" i="2"/>
  <c r="F23" i="3" s="1"/>
  <c r="F27" i="3"/>
  <c r="C31" i="2"/>
  <c r="C27" i="3"/>
  <c r="D27" i="3"/>
  <c r="D31" i="2"/>
  <c r="D20" i="3" s="1"/>
  <c r="E31" i="2"/>
  <c r="E27" i="3"/>
  <c r="B52" i="2"/>
  <c r="B61" i="2"/>
  <c r="B32" i="2"/>
  <c r="B18" i="15"/>
  <c r="B27" i="2"/>
  <c r="B26" i="2"/>
  <c r="B24" i="2"/>
  <c r="B6" i="15" s="1"/>
  <c r="B17" i="2"/>
  <c r="G25" i="4" l="1"/>
  <c r="B12" i="4"/>
  <c r="C23" i="3"/>
  <c r="B7" i="15"/>
  <c r="H6" i="15"/>
  <c r="C5" i="4" s="1"/>
  <c r="D5" i="4" s="1"/>
  <c r="B7" i="12"/>
  <c r="B19" i="15"/>
  <c r="E23" i="3"/>
  <c r="F20" i="3"/>
  <c r="G36" i="2"/>
  <c r="G21" i="15"/>
  <c r="G17" i="3"/>
  <c r="G33" i="3" s="1"/>
  <c r="G29" i="3"/>
  <c r="G28" i="3"/>
  <c r="G30" i="3"/>
  <c r="G21" i="3"/>
  <c r="G22" i="3" s="1"/>
  <c r="B11" i="4"/>
  <c r="C33" i="2"/>
  <c r="G20" i="3"/>
  <c r="B25" i="3"/>
  <c r="B11" i="15"/>
  <c r="D23" i="3"/>
  <c r="E36" i="2"/>
  <c r="E21" i="15"/>
  <c r="E30" i="3"/>
  <c r="E29" i="3"/>
  <c r="E21" i="3"/>
  <c r="E22" i="3" s="1"/>
  <c r="E17" i="3"/>
  <c r="E33" i="3" s="1"/>
  <c r="E28" i="3"/>
  <c r="B4" i="12"/>
  <c r="B13" i="15"/>
  <c r="E20" i="3"/>
  <c r="D21" i="3"/>
  <c r="D22" i="3" s="1"/>
  <c r="D21" i="15"/>
  <c r="D28" i="3"/>
  <c r="D29" i="3"/>
  <c r="D30" i="3"/>
  <c r="D36" i="2"/>
  <c r="D17" i="3"/>
  <c r="D33" i="3" s="1"/>
  <c r="E8" i="4"/>
  <c r="D23" i="4"/>
  <c r="C20" i="3"/>
  <c r="F21" i="15"/>
  <c r="F29" i="3"/>
  <c r="F28" i="3"/>
  <c r="F36" i="2"/>
  <c r="F30" i="3"/>
  <c r="F17" i="3"/>
  <c r="F33" i="3" s="1"/>
  <c r="F21" i="3"/>
  <c r="F22" i="3" s="1"/>
  <c r="B7" i="2"/>
  <c r="B6" i="2"/>
  <c r="B8" i="2" s="1"/>
  <c r="B13" i="2"/>
  <c r="B12" i="2"/>
  <c r="F22" i="15" l="1"/>
  <c r="D22" i="15"/>
  <c r="D30" i="15"/>
  <c r="F32" i="3"/>
  <c r="D32" i="3"/>
  <c r="F30" i="15"/>
  <c r="E30" i="15"/>
  <c r="G32" i="3"/>
  <c r="G30" i="15"/>
  <c r="E23" i="4"/>
  <c r="F8" i="4"/>
  <c r="F31" i="3"/>
  <c r="D31" i="3"/>
  <c r="E22" i="15"/>
  <c r="B12" i="15"/>
  <c r="H11" i="15"/>
  <c r="G31" i="3"/>
  <c r="B14" i="4"/>
  <c r="C21" i="15"/>
  <c r="C29" i="3"/>
  <c r="C30" i="3"/>
  <c r="C21" i="3"/>
  <c r="C22" i="3" s="1"/>
  <c r="C36" i="2"/>
  <c r="C17" i="3"/>
  <c r="C28" i="3"/>
  <c r="E32" i="3"/>
  <c r="B26" i="3"/>
  <c r="I25" i="3"/>
  <c r="H25" i="3"/>
  <c r="H13" i="15"/>
  <c r="B14" i="15"/>
  <c r="E31" i="3"/>
  <c r="E5" i="4"/>
  <c r="D6" i="4"/>
  <c r="D9" i="4" s="1"/>
  <c r="D22" i="4" s="1"/>
  <c r="B6" i="12"/>
  <c r="B6" i="3"/>
  <c r="B5" i="3"/>
  <c r="A17" i="4"/>
  <c r="A13" i="4"/>
  <c r="A24" i="4" s="1"/>
  <c r="A14" i="4"/>
  <c r="A5" i="4"/>
  <c r="A6" i="4"/>
  <c r="A7" i="4"/>
  <c r="A8" i="4"/>
  <c r="A9" i="4"/>
  <c r="A22" i="4" s="1"/>
  <c r="A10" i="4"/>
  <c r="A11" i="4"/>
  <c r="A12" i="4"/>
  <c r="A4" i="4"/>
  <c r="A3" i="16" s="1"/>
  <c r="C22" i="15" l="1"/>
  <c r="E31" i="15"/>
  <c r="G17" i="9" s="1"/>
  <c r="F31" i="15"/>
  <c r="G16" i="9" s="1"/>
  <c r="D31" i="15"/>
  <c r="G18" i="9" s="1"/>
  <c r="C33" i="3"/>
  <c r="C30" i="15"/>
  <c r="C31" i="15" s="1"/>
  <c r="G19" i="9" s="1"/>
  <c r="E6" i="4"/>
  <c r="E9" i="4" s="1"/>
  <c r="E22" i="4" s="1"/>
  <c r="F5" i="4"/>
  <c r="F23" i="4"/>
  <c r="G8" i="4"/>
  <c r="G23" i="4" s="1"/>
  <c r="C31" i="3"/>
  <c r="H26" i="3"/>
  <c r="I26" i="3"/>
  <c r="C32" i="3"/>
  <c r="A6" i="16"/>
  <c r="A23" i="4"/>
  <c r="H6" i="3"/>
  <c r="I6" i="3"/>
  <c r="I5" i="3"/>
  <c r="H5" i="3"/>
  <c r="F6" i="4" l="1"/>
  <c r="F9" i="4" s="1"/>
  <c r="G5" i="4"/>
  <c r="G6" i="4" s="1"/>
  <c r="G9" i="4" s="1"/>
  <c r="B16" i="4"/>
  <c r="G22" i="4" l="1"/>
  <c r="F22" i="4"/>
  <c r="B23" i="2"/>
  <c r="B4" i="15" l="1"/>
  <c r="B5" i="15" s="1"/>
  <c r="F5" i="21"/>
  <c r="B25" i="2"/>
  <c r="B7" i="3"/>
  <c r="B25" i="15" s="1"/>
  <c r="B4" i="3"/>
  <c r="B18" i="2"/>
  <c r="B14" i="2"/>
  <c r="H4" i="15" l="1"/>
  <c r="B8" i="15"/>
  <c r="H5" i="21"/>
  <c r="L5" i="21" s="1"/>
  <c r="G5" i="21"/>
  <c r="K5" i="21" s="1"/>
  <c r="B20" i="2"/>
  <c r="B14" i="3"/>
  <c r="B26" i="15"/>
  <c r="H25" i="15"/>
  <c r="H4" i="3"/>
  <c r="C15" i="9" s="1"/>
  <c r="I4" i="3"/>
  <c r="I7" i="3"/>
  <c r="H7" i="3"/>
  <c r="B18" i="3"/>
  <c r="B28" i="2"/>
  <c r="B24" i="3"/>
  <c r="B10" i="3"/>
  <c r="L9" i="21" l="1"/>
  <c r="L10" i="21"/>
  <c r="K10" i="21"/>
  <c r="K9" i="21"/>
  <c r="I5" i="21"/>
  <c r="B13" i="3"/>
  <c r="B30" i="2"/>
  <c r="B33" i="2" s="1"/>
  <c r="B15" i="15"/>
  <c r="H14" i="3"/>
  <c r="I14" i="3"/>
  <c r="H24" i="3"/>
  <c r="C18" i="9" s="1"/>
  <c r="I24" i="3"/>
  <c r="H10" i="3"/>
  <c r="I10" i="3"/>
  <c r="I18" i="3"/>
  <c r="H18" i="3"/>
  <c r="B31" i="2"/>
  <c r="B23" i="3" s="1"/>
  <c r="B3" i="12"/>
  <c r="B27" i="3"/>
  <c r="B8" i="12" l="1"/>
  <c r="B19" i="3" s="1"/>
  <c r="J5" i="21"/>
  <c r="N5" i="21" s="1"/>
  <c r="B21" i="15"/>
  <c r="B36" i="2"/>
  <c r="B28" i="3"/>
  <c r="B30" i="3"/>
  <c r="M5" i="21"/>
  <c r="O5" i="21"/>
  <c r="H23" i="3"/>
  <c r="I23" i="3"/>
  <c r="B20" i="3"/>
  <c r="G9" i="15"/>
  <c r="G10" i="15" s="1"/>
  <c r="C6" i="4"/>
  <c r="C9" i="15"/>
  <c r="C10" i="15" s="1"/>
  <c r="E9" i="15"/>
  <c r="E10" i="15" s="1"/>
  <c r="D9" i="15"/>
  <c r="D10" i="15" s="1"/>
  <c r="B9" i="15"/>
  <c r="B10" i="15" s="1"/>
  <c r="F9" i="15"/>
  <c r="F10" i="15" s="1"/>
  <c r="I13" i="3"/>
  <c r="H13" i="3"/>
  <c r="C17" i="9" s="1"/>
  <c r="I27" i="3"/>
  <c r="H27" i="3"/>
  <c r="C19" i="9" s="1"/>
  <c r="I19" i="3" l="1"/>
  <c r="H19" i="3"/>
  <c r="Q5" i="21"/>
  <c r="H30" i="3"/>
  <c r="C16" i="9" s="1"/>
  <c r="I30" i="3"/>
  <c r="N10" i="21"/>
  <c r="N9" i="21"/>
  <c r="H28" i="3"/>
  <c r="I28" i="3"/>
  <c r="M9" i="21"/>
  <c r="M10" i="21"/>
  <c r="B22" i="15"/>
  <c r="H21" i="15"/>
  <c r="O9" i="21"/>
  <c r="O10" i="21"/>
  <c r="G10" i="4"/>
  <c r="G11" i="4" s="1"/>
  <c r="F10" i="4"/>
  <c r="F11" i="4" s="1"/>
  <c r="B12" i="5"/>
  <c r="B13" i="5" s="1"/>
  <c r="D12" i="4"/>
  <c r="C12" i="4"/>
  <c r="F12" i="4"/>
  <c r="F13" i="4" s="1"/>
  <c r="F24" i="4" s="1"/>
  <c r="F27" i="4" s="1"/>
  <c r="G12" i="4"/>
  <c r="E12" i="4"/>
  <c r="D10" i="4"/>
  <c r="D11" i="4" s="1"/>
  <c r="E10" i="4"/>
  <c r="E11" i="4" s="1"/>
  <c r="C9" i="4"/>
  <c r="D16" i="15"/>
  <c r="D17" i="15" s="1"/>
  <c r="B16" i="15"/>
  <c r="B17" i="15" s="1"/>
  <c r="E16" i="15"/>
  <c r="E17" i="15" s="1"/>
  <c r="F16" i="15"/>
  <c r="F17" i="15" s="1"/>
  <c r="C16" i="15"/>
  <c r="C17" i="15" s="1"/>
  <c r="G16" i="15"/>
  <c r="G17" i="15" s="1"/>
  <c r="B17" i="3"/>
  <c r="B30" i="15" s="1"/>
  <c r="B21" i="3"/>
  <c r="B17" i="4"/>
  <c r="G13" i="4" l="1"/>
  <c r="G24" i="4" s="1"/>
  <c r="G27" i="4" s="1"/>
  <c r="C20" i="9"/>
  <c r="G23" i="15"/>
  <c r="G24" i="15" s="1"/>
  <c r="D23" i="15"/>
  <c r="D24" i="15" s="1"/>
  <c r="E23" i="15"/>
  <c r="E24" i="15" s="1"/>
  <c r="B23" i="15"/>
  <c r="B24" i="15" s="1"/>
  <c r="F23" i="15"/>
  <c r="F24" i="15" s="1"/>
  <c r="C23" i="15"/>
  <c r="C24" i="15" s="1"/>
  <c r="Q9" i="21"/>
  <c r="Q10" i="21"/>
  <c r="B15" i="5"/>
  <c r="B17" i="5" s="1"/>
  <c r="E20" i="9"/>
  <c r="F14" i="4"/>
  <c r="B31" i="15"/>
  <c r="G20" i="9" s="1"/>
  <c r="H30" i="15"/>
  <c r="G22" i="9" s="1"/>
  <c r="G14" i="4"/>
  <c r="E13" i="4"/>
  <c r="E24" i="4" s="1"/>
  <c r="E27" i="4" s="1"/>
  <c r="D13" i="4"/>
  <c r="D24" i="4" s="1"/>
  <c r="D27" i="4" s="1"/>
  <c r="C10" i="4"/>
  <c r="C11" i="4" s="1"/>
  <c r="C22" i="4"/>
  <c r="F20" i="15"/>
  <c r="E20" i="15"/>
  <c r="G20" i="15"/>
  <c r="B20" i="15"/>
  <c r="C20" i="15"/>
  <c r="D20" i="15"/>
  <c r="B22" i="3"/>
  <c r="B32" i="3" s="1"/>
  <c r="I21" i="3"/>
  <c r="H21" i="3"/>
  <c r="B33" i="3"/>
  <c r="C21" i="9" s="1"/>
  <c r="H17" i="3"/>
  <c r="I17" i="3"/>
  <c r="S5" i="21" l="1"/>
  <c r="G30" i="4"/>
  <c r="E22" i="9"/>
  <c r="G16" i="4"/>
  <c r="F16" i="4"/>
  <c r="D14" i="4"/>
  <c r="D16" i="4" s="1"/>
  <c r="E14" i="4"/>
  <c r="E16" i="4" s="1"/>
  <c r="C13" i="4"/>
  <c r="C24" i="4" s="1"/>
  <c r="C27" i="4" s="1"/>
  <c r="C30" i="4" s="1"/>
  <c r="H32" i="3"/>
  <c r="I32" i="3"/>
  <c r="I22" i="3"/>
  <c r="H22" i="3"/>
  <c r="G17" i="4" s="1"/>
  <c r="B11" i="3"/>
  <c r="B12" i="3"/>
  <c r="B29" i="3"/>
  <c r="B31" i="3" l="1"/>
  <c r="P5" i="21"/>
  <c r="D30" i="4"/>
  <c r="I16" i="9" s="1"/>
  <c r="F17" i="4"/>
  <c r="I19" i="9"/>
  <c r="F30" i="4"/>
  <c r="I18" i="9" s="1"/>
  <c r="E30" i="4"/>
  <c r="I17" i="9" s="1"/>
  <c r="D17" i="4"/>
  <c r="C14" i="4"/>
  <c r="C16" i="4" s="1"/>
  <c r="E17" i="4"/>
  <c r="I29" i="3"/>
  <c r="H29" i="3"/>
  <c r="H12" i="3"/>
  <c r="I12" i="3"/>
  <c r="I11" i="3"/>
  <c r="H11" i="3"/>
  <c r="P10" i="21" l="1"/>
  <c r="P9" i="21"/>
  <c r="B31" i="4"/>
  <c r="B33" i="4" s="1"/>
  <c r="I21" i="9" s="1"/>
  <c r="I15" i="9"/>
  <c r="C17" i="4"/>
  <c r="I31" i="3"/>
  <c r="H31" i="3"/>
  <c r="R10" i="21" l="1"/>
  <c r="R9" i="21"/>
  <c r="S9" i="21" l="1"/>
  <c r="S10" i="21" l="1"/>
</calcChain>
</file>

<file path=xl/comments1.xml><?xml version="1.0" encoding="utf-8"?>
<comments xmlns="http://schemas.openxmlformats.org/spreadsheetml/2006/main">
  <authors>
    <author>Nick Shuey</author>
  </authors>
  <commentList>
    <comment ref="A2" authorId="0" shapeId="0">
      <text>
        <r>
          <rPr>
            <b/>
            <sz val="9"/>
            <color indexed="81"/>
            <rFont val="Tahoma"/>
            <family val="2"/>
          </rPr>
          <t>Nick Shuey:</t>
        </r>
        <r>
          <rPr>
            <sz val="9"/>
            <color indexed="81"/>
            <rFont val="Tahoma"/>
            <family val="2"/>
          </rPr>
          <t xml:space="preserve">
Debt securities information is reported from Morningstar. 
The order of the orange input cells is the order of how Morningstar presents them, and thus will allow analyst to input the the data most efficiently.</t>
        </r>
      </text>
    </comment>
    <comment ref="F2" authorId="0" shapeId="0">
      <text>
        <r>
          <rPr>
            <b/>
            <sz val="9"/>
            <color indexed="81"/>
            <rFont val="Tahoma"/>
            <family val="2"/>
          </rPr>
          <t>Nick Shuey:</t>
        </r>
        <r>
          <rPr>
            <sz val="9"/>
            <color indexed="81"/>
            <rFont val="Tahoma"/>
            <family val="2"/>
          </rPr>
          <t xml:space="preserve">
This is an assumed input given that US bonds are typically semi-annual, or in other words the terms per year where the bondholder receives interest payments. 
</t>
        </r>
      </text>
    </comment>
    <comment ref="G2" authorId="0" shapeId="0">
      <text>
        <r>
          <rPr>
            <b/>
            <sz val="9"/>
            <color indexed="81"/>
            <rFont val="Tahoma"/>
            <family val="2"/>
          </rPr>
          <t>Nick Shuey:</t>
        </r>
        <r>
          <rPr>
            <sz val="9"/>
            <color indexed="81"/>
            <rFont val="Tahoma"/>
            <family val="2"/>
          </rPr>
          <t xml:space="preserve">
This is an assumed par value given that bonds in the US are often issuedd in $1,000 denominations. </t>
        </r>
      </text>
    </comment>
    <comment ref="B11" authorId="0" shapeId="0">
      <text>
        <r>
          <rPr>
            <b/>
            <sz val="9"/>
            <color indexed="81"/>
            <rFont val="Tahoma"/>
            <family val="2"/>
          </rPr>
          <t>Nick Shuey:</t>
        </r>
        <r>
          <rPr>
            <sz val="9"/>
            <color indexed="81"/>
            <rFont val="Tahoma"/>
            <family val="2"/>
          </rPr>
          <t xml:space="preserve">
Return the present/current date for a function that will return periods remaining within the outstanding bond issuances. </t>
        </r>
      </text>
    </comment>
    <comment ref="C11" authorId="0" shapeId="0">
      <text>
        <r>
          <rPr>
            <b/>
            <sz val="9"/>
            <color indexed="81"/>
            <rFont val="Tahoma"/>
            <family val="2"/>
          </rPr>
          <t>Nick Shuey:</t>
        </r>
        <r>
          <rPr>
            <sz val="9"/>
            <color indexed="81"/>
            <rFont val="Tahoma"/>
            <family val="2"/>
          </rPr>
          <t xml:space="preserve">
Used to produce relative book weights, although market value weights will be what drive the analysis. </t>
        </r>
      </text>
    </comment>
    <comment ref="L11" authorId="0" shapeId="0">
      <text>
        <r>
          <rPr>
            <b/>
            <sz val="9"/>
            <color indexed="81"/>
            <rFont val="Tahoma"/>
            <family val="2"/>
          </rPr>
          <t>Nick Shuey:</t>
        </r>
        <r>
          <rPr>
            <sz val="9"/>
            <color indexed="81"/>
            <rFont val="Tahoma"/>
            <family val="2"/>
          </rPr>
          <t xml:space="preserve">
This summation function is used to distribute market weights across the various bond issuances.</t>
        </r>
      </text>
    </comment>
    <comment ref="O11" authorId="0" shapeId="0">
      <text>
        <r>
          <rPr>
            <b/>
            <sz val="9"/>
            <color indexed="81"/>
            <rFont val="Tahoma"/>
            <family val="2"/>
          </rPr>
          <t>Nick Shuey:</t>
        </r>
        <r>
          <rPr>
            <sz val="9"/>
            <color indexed="81"/>
            <rFont val="Tahoma"/>
            <family val="2"/>
          </rPr>
          <t xml:space="preserve">
This is the pre-tax cost of debt for the firm being analyzed. Could be worth assessing short term cost of debt if the firm is short-term leveraged. Could provide insight into short-term liquidity risk.</t>
        </r>
      </text>
    </comment>
  </commentList>
</comments>
</file>

<file path=xl/comments10.xml><?xml version="1.0" encoding="utf-8"?>
<comments xmlns="http://schemas.openxmlformats.org/spreadsheetml/2006/main">
  <authors>
    <author>Nick Shuey</author>
  </authors>
  <commentList>
    <comment ref="B3" authorId="0" shapeId="0">
      <text>
        <r>
          <rPr>
            <b/>
            <sz val="9"/>
            <color indexed="81"/>
            <rFont val="Tahoma"/>
            <family val="2"/>
          </rPr>
          <t>Nick Shuey:</t>
        </r>
        <r>
          <rPr>
            <sz val="9"/>
            <color indexed="81"/>
            <rFont val="Tahoma"/>
            <family val="2"/>
          </rPr>
          <t xml:space="preserve">
Use to estimate income statement items that will flow into forecasted free cash flow following the completion of the income statement.</t>
        </r>
      </text>
    </comment>
    <comment ref="A10" authorId="0" shapeId="0">
      <text>
        <r>
          <rPr>
            <b/>
            <sz val="9"/>
            <color indexed="81"/>
            <rFont val="Tahoma"/>
            <family val="2"/>
          </rPr>
          <t>Nick Shuey:</t>
        </r>
        <r>
          <rPr>
            <sz val="9"/>
            <color indexed="81"/>
            <rFont val="Tahoma"/>
            <family val="2"/>
          </rPr>
          <t xml:space="preserve">
Use the TIE ratio to estimate based off of EBIT.</t>
        </r>
      </text>
    </comment>
    <comment ref="A16" authorId="0" shapeId="0">
      <text>
        <r>
          <rPr>
            <b/>
            <sz val="9"/>
            <color indexed="81"/>
            <rFont val="Tahoma"/>
            <family val="2"/>
          </rPr>
          <t>Nick Shuey:</t>
        </r>
        <r>
          <rPr>
            <sz val="9"/>
            <color indexed="81"/>
            <rFont val="Tahoma"/>
            <family val="2"/>
          </rPr>
          <t xml:space="preserve">
Assume constant  payout ratio from the mean in the ratio analysis.</t>
        </r>
      </text>
    </comment>
    <comment ref="B21" authorId="0" shapeId="0">
      <text>
        <r>
          <rPr>
            <b/>
            <sz val="9"/>
            <color indexed="81"/>
            <rFont val="Tahoma"/>
            <family val="2"/>
          </rPr>
          <t>Nick Shuey:</t>
        </r>
        <r>
          <rPr>
            <sz val="9"/>
            <color indexed="81"/>
            <rFont val="Tahoma"/>
            <family val="2"/>
          </rPr>
          <t xml:space="preserve">
Do not use these linked values to discount free cash flow, but rather utilize for estimating expected free cash flow for the coming 5 years. </t>
        </r>
      </text>
    </comment>
    <comment ref="A33" authorId="0" shapeId="0">
      <text>
        <r>
          <rPr>
            <b/>
            <sz val="9"/>
            <color indexed="81"/>
            <rFont val="Tahoma"/>
            <family val="2"/>
          </rPr>
          <t>Nick Shuey:</t>
        </r>
        <r>
          <rPr>
            <sz val="9"/>
            <color indexed="81"/>
            <rFont val="Tahoma"/>
            <family val="2"/>
          </rPr>
          <t xml:space="preserve">
Estimated Stock Price.
</t>
        </r>
      </text>
    </comment>
  </commentList>
</comments>
</file>

<file path=xl/comments2.xml><?xml version="1.0" encoding="utf-8"?>
<comments xmlns="http://schemas.openxmlformats.org/spreadsheetml/2006/main">
  <authors>
    <author>Nick Shuey</author>
  </authors>
  <commentList>
    <comment ref="A1" authorId="0" shapeId="0">
      <text>
        <r>
          <rPr>
            <b/>
            <sz val="9"/>
            <color indexed="81"/>
            <rFont val="Tahoma"/>
            <family val="2"/>
          </rPr>
          <t>Nick Shuey:</t>
        </r>
        <r>
          <rPr>
            <sz val="9"/>
            <color indexed="81"/>
            <rFont val="Tahoma"/>
            <family val="2"/>
          </rPr>
          <t xml:space="preserve">
This is a decent estimation of beta, however using a weighted beta may provide better analysis by weighting daily, weekly, monthly, quarterly, and potentially yearly beta if the horizon of the investment calls for additional means of valuation.</t>
        </r>
      </text>
    </comment>
    <comment ref="B2" authorId="0" shapeId="0">
      <text>
        <r>
          <rPr>
            <b/>
            <sz val="9"/>
            <color indexed="81"/>
            <rFont val="Tahoma"/>
            <family val="2"/>
          </rPr>
          <t>Nick Shuey:</t>
        </r>
        <r>
          <rPr>
            <sz val="9"/>
            <color indexed="81"/>
            <rFont val="Tahoma"/>
            <family val="2"/>
          </rPr>
          <t xml:space="preserve">
^GSPC is the ticker for the S&amp;P 500 Index, which comprises 500 of the largest capitalized firms in the United States. For simplicity, the analyst has selected a 5 year period of stock prices to calculate beta, or the systemic risk of the stock in question. Source: http://finance.yahoo.com/q/hp?s=%5EGSPC&amp;a=10&amp;b=20&amp;c=2010&amp;d=10&amp;e=20&amp;f=2015&amp;g=d</t>
        </r>
      </text>
    </comment>
    <comment ref="E2" authorId="0" shapeId="0">
      <text>
        <r>
          <rPr>
            <b/>
            <sz val="9"/>
            <color indexed="81"/>
            <rFont val="Tahoma"/>
            <family val="2"/>
          </rPr>
          <t>Nick Shuey:</t>
        </r>
        <r>
          <rPr>
            <sz val="9"/>
            <color indexed="81"/>
            <rFont val="Tahoma"/>
            <family val="2"/>
          </rPr>
          <t xml:space="preserve">
^GSPC is the ticker for the S&amp;P 500 Index, which comprises 500 of the largest capitalized firms in the United States. For simplicity, the analyst has selected a 5 year period of stock prices to calculate beta, or the systemic risk of the stock in question. Source: http://finance.yahoo.com/q/hp?s=%5EGSPC&amp;a=10&amp;b=20&amp;c=2010&amp;d=10&amp;e=20&amp;f=2015&amp;g=d</t>
        </r>
      </text>
    </comment>
    <comment ref="H2" authorId="0" shapeId="0">
      <text>
        <r>
          <rPr>
            <b/>
            <sz val="9"/>
            <color indexed="81"/>
            <rFont val="Tahoma"/>
            <family val="2"/>
          </rPr>
          <t>Nick Shuey:</t>
        </r>
        <r>
          <rPr>
            <sz val="9"/>
            <color indexed="81"/>
            <rFont val="Tahoma"/>
            <family val="2"/>
          </rPr>
          <t xml:space="preserve">
^GSPC is the ticker for the S&amp;P 500 Index, which comprises 500 of the largest capitalized firms in the United States. For simplicity, the analyst has selected a 5 year period of stock prices to calculate beta, or the systemic risk of the stock in question. Source: http://finance.yahoo.com/q/hp?s=%5EGSPC&amp;a=10&amp;b=20&amp;c=2010&amp;d=10&amp;e=20&amp;f=2015&amp;g=d</t>
        </r>
      </text>
    </comment>
  </commentList>
</comments>
</file>

<file path=xl/comments3.xml><?xml version="1.0" encoding="utf-8"?>
<comments xmlns="http://schemas.openxmlformats.org/spreadsheetml/2006/main">
  <authors>
    <author>Nick Shuey</author>
  </authors>
  <commentList>
    <comment ref="A1" authorId="0" shapeId="0">
      <text>
        <r>
          <rPr>
            <b/>
            <sz val="9"/>
            <color indexed="81"/>
            <rFont val="Tahoma"/>
            <family val="2"/>
          </rPr>
          <t>Nick Shuey:</t>
        </r>
        <r>
          <rPr>
            <sz val="9"/>
            <color indexed="81"/>
            <rFont val="Tahoma"/>
            <family val="2"/>
          </rPr>
          <t xml:space="preserve">
The simplified financial statements page allows the user to have a "simplified" viewpoint of the firms operations. This page is primarily what drives the "Annual Ratio Analysis" tab. </t>
        </r>
      </text>
    </comment>
  </commentList>
</comments>
</file>

<file path=xl/comments4.xml><?xml version="1.0" encoding="utf-8"?>
<comments xmlns="http://schemas.openxmlformats.org/spreadsheetml/2006/main">
  <authors>
    <author>Nick Shuey</author>
  </authors>
  <commentList>
    <comment ref="A6" authorId="0" shapeId="0">
      <text>
        <r>
          <rPr>
            <b/>
            <sz val="9"/>
            <color indexed="81"/>
            <rFont val="Tahoma"/>
            <family val="2"/>
          </rPr>
          <t>Nick Shuey:</t>
        </r>
        <r>
          <rPr>
            <sz val="9"/>
            <color indexed="81"/>
            <rFont val="Tahoma"/>
            <family val="2"/>
          </rPr>
          <t xml:space="preserve">
If ΔNWC is positive, subtract. If  ΔNWC is negative, add back in. This is intuitive based on the fact that if NWC decreased, the firm used current assets to finance "current" activities and therefore limiting NWC. </t>
        </r>
      </text>
    </comment>
  </commentList>
</comments>
</file>

<file path=xl/comments5.xml><?xml version="1.0" encoding="utf-8"?>
<comments xmlns="http://schemas.openxmlformats.org/spreadsheetml/2006/main">
  <authors>
    <author>Nick Shuey</author>
  </authors>
  <commentList>
    <comment ref="G19" authorId="0" shapeId="0">
      <text>
        <r>
          <rPr>
            <b/>
            <sz val="9"/>
            <color indexed="81"/>
            <rFont val="Tahoma"/>
            <family val="2"/>
          </rPr>
          <t>Nick Shuey:</t>
        </r>
        <r>
          <rPr>
            <sz val="9"/>
            <color indexed="81"/>
            <rFont val="Tahoma"/>
            <family val="2"/>
          </rPr>
          <t xml:space="preserve">
Neglect. Did not extract FY09 data to account for delta NWC on Free Cash-Flow sheet.</t>
        </r>
      </text>
    </comment>
  </commentList>
</comments>
</file>

<file path=xl/comments6.xml><?xml version="1.0" encoding="utf-8"?>
<comments xmlns="http://schemas.openxmlformats.org/spreadsheetml/2006/main">
  <authors>
    <author>Nick Shuey</author>
  </authors>
  <commentList>
    <comment ref="A9" authorId="0" shapeId="0">
      <text>
        <r>
          <rPr>
            <b/>
            <sz val="9"/>
            <color indexed="81"/>
            <rFont val="Tahoma"/>
            <family val="2"/>
          </rPr>
          <t>Nick Shuey:</t>
        </r>
        <r>
          <rPr>
            <sz val="9"/>
            <color indexed="81"/>
            <rFont val="Tahoma"/>
            <family val="2"/>
          </rPr>
          <t xml:space="preserve">
0% Minimizers, or B9:D9 &lt;=0%. Then 100% Maximizers, or B9:D9 &gt;= 100%</t>
        </r>
      </text>
    </comment>
    <comment ref="A10" authorId="0" shapeId="0">
      <text>
        <r>
          <rPr>
            <b/>
            <sz val="9"/>
            <color indexed="81"/>
            <rFont val="Tahoma"/>
            <family val="2"/>
          </rPr>
          <t>Nick Shuey:</t>
        </r>
        <r>
          <rPr>
            <sz val="9"/>
            <color indexed="81"/>
            <rFont val="Tahoma"/>
            <family val="2"/>
          </rPr>
          <t xml:space="preserve">
Use solver to provide optimized weights for minimum and maximum values. </t>
        </r>
      </text>
    </comment>
  </commentList>
</comments>
</file>

<file path=xl/comments7.xml><?xml version="1.0" encoding="utf-8"?>
<comments xmlns="http://schemas.openxmlformats.org/spreadsheetml/2006/main">
  <authors>
    <author>Nick Shuey</author>
  </authors>
  <commentList>
    <comment ref="A3" authorId="0" shapeId="0">
      <text>
        <r>
          <rPr>
            <b/>
            <sz val="9"/>
            <color indexed="81"/>
            <rFont val="Tahoma"/>
            <family val="2"/>
          </rPr>
          <t>Nick Shuey:</t>
        </r>
        <r>
          <rPr>
            <sz val="9"/>
            <color indexed="81"/>
            <rFont val="Tahoma"/>
            <family val="2"/>
          </rPr>
          <t xml:space="preserve">
10-Yr. Treasury Bills</t>
        </r>
      </text>
    </comment>
    <comment ref="A4" authorId="0" shapeId="0">
      <text>
        <r>
          <rPr>
            <b/>
            <sz val="9"/>
            <color indexed="81"/>
            <rFont val="Tahoma"/>
            <family val="2"/>
          </rPr>
          <t>Nick Shuey:</t>
        </r>
        <r>
          <rPr>
            <sz val="9"/>
            <color indexed="81"/>
            <rFont val="Tahoma"/>
            <family val="2"/>
          </rPr>
          <t xml:space="preserve">
With the low interest rate environment, use a Rm that will equate to a premium between 5.4-9.5%.</t>
        </r>
      </text>
    </comment>
    <comment ref="A5" authorId="0" shapeId="0">
      <text>
        <r>
          <rPr>
            <b/>
            <sz val="9"/>
            <color indexed="81"/>
            <rFont val="Tahoma"/>
            <family val="2"/>
          </rPr>
          <t>Nick Shuey:</t>
        </r>
        <r>
          <rPr>
            <sz val="9"/>
            <color indexed="81"/>
            <rFont val="Tahoma"/>
            <family val="2"/>
          </rPr>
          <t xml:space="preserve">
Use the weighted beta for the CAPM, while observing whether there is a large delta among the optimized minimization and maximization.</t>
        </r>
      </text>
    </comment>
  </commentList>
</comments>
</file>

<file path=xl/comments8.xml><?xml version="1.0" encoding="utf-8"?>
<comments xmlns="http://schemas.openxmlformats.org/spreadsheetml/2006/main">
  <authors>
    <author>Nick Shuey</author>
  </authors>
  <commentList>
    <comment ref="B3" authorId="0" shapeId="0">
      <text>
        <r>
          <rPr>
            <b/>
            <sz val="9"/>
            <color indexed="81"/>
            <rFont val="Tahoma"/>
            <family val="2"/>
          </rPr>
          <t>Nick Shuey:</t>
        </r>
        <r>
          <rPr>
            <sz val="9"/>
            <color indexed="81"/>
            <rFont val="Tahoma"/>
            <family val="2"/>
          </rPr>
          <t xml:space="preserve">
Ticker for the respective security. </t>
        </r>
      </text>
    </comment>
    <comment ref="C3" authorId="0" shapeId="0">
      <text>
        <r>
          <rPr>
            <b/>
            <sz val="9"/>
            <color indexed="81"/>
            <rFont val="Tahoma"/>
            <family val="2"/>
          </rPr>
          <t>Nick Shuey:</t>
        </r>
        <r>
          <rPr>
            <sz val="9"/>
            <color indexed="81"/>
            <rFont val="Tahoma"/>
            <family val="2"/>
          </rPr>
          <t xml:space="preserve">
Fiscal year end (FYE) represents the firm's business calendar, which may be different than the common calendar. Will be used for calendarization calculations to solve for last twelve month financials. </t>
        </r>
      </text>
    </comment>
    <comment ref="D3" authorId="0" shapeId="0">
      <text>
        <r>
          <rPr>
            <b/>
            <sz val="9"/>
            <color indexed="81"/>
            <rFont val="Tahoma"/>
            <family val="2"/>
          </rPr>
          <t>Nick Shuey:</t>
        </r>
        <r>
          <rPr>
            <sz val="9"/>
            <color indexed="81"/>
            <rFont val="Tahoma"/>
            <family val="2"/>
          </rPr>
          <t xml:space="preserve">
Equity value is equal to share price times diluted shares outstanding. ($ in millions)</t>
        </r>
      </text>
    </comment>
    <comment ref="E3" authorId="0" shapeId="0">
      <text>
        <r>
          <rPr>
            <b/>
            <sz val="9"/>
            <color indexed="81"/>
            <rFont val="Tahoma"/>
            <family val="2"/>
          </rPr>
          <t>Nick Shuey:</t>
        </r>
        <r>
          <rPr>
            <sz val="9"/>
            <color indexed="81"/>
            <rFont val="Tahoma"/>
            <family val="2"/>
          </rPr>
          <t xml:space="preserve">
Enterprise value is equal to equity value plus total debt minus cash and cash equivalents. ($ in millions)</t>
        </r>
      </text>
    </comment>
    <comment ref="F3" authorId="0" shapeId="0">
      <text>
        <r>
          <rPr>
            <b/>
            <sz val="9"/>
            <color indexed="81"/>
            <rFont val="Tahoma"/>
            <family val="2"/>
          </rPr>
          <t>Nick Shuey:</t>
        </r>
        <r>
          <rPr>
            <sz val="9"/>
            <color indexed="81"/>
            <rFont val="Tahoma"/>
            <family val="2"/>
          </rPr>
          <t xml:space="preserve">
($ in millions)</t>
        </r>
      </text>
    </comment>
    <comment ref="G3" authorId="0" shapeId="0">
      <text>
        <r>
          <rPr>
            <b/>
            <sz val="9"/>
            <color indexed="81"/>
            <rFont val="Tahoma"/>
            <family val="2"/>
          </rPr>
          <t>Nick Shuey:</t>
        </r>
        <r>
          <rPr>
            <sz val="9"/>
            <color indexed="81"/>
            <rFont val="Tahoma"/>
            <family val="2"/>
          </rPr>
          <t xml:space="preserve">
($ in millions)</t>
        </r>
      </text>
    </comment>
    <comment ref="H3" authorId="0" shapeId="0">
      <text>
        <r>
          <rPr>
            <b/>
            <sz val="9"/>
            <color indexed="81"/>
            <rFont val="Tahoma"/>
            <family val="2"/>
          </rPr>
          <t>Nick Shuey:</t>
        </r>
        <r>
          <rPr>
            <sz val="9"/>
            <color indexed="81"/>
            <rFont val="Tahoma"/>
            <family val="2"/>
          </rPr>
          <t xml:space="preserve">
($ in millions)</t>
        </r>
      </text>
    </comment>
    <comment ref="I3" authorId="0" shapeId="0">
      <text>
        <r>
          <rPr>
            <b/>
            <sz val="9"/>
            <color indexed="81"/>
            <rFont val="Tahoma"/>
            <family val="2"/>
          </rPr>
          <t>Nick Shuey:</t>
        </r>
        <r>
          <rPr>
            <sz val="9"/>
            <color indexed="81"/>
            <rFont val="Tahoma"/>
            <family val="2"/>
          </rPr>
          <t xml:space="preserve">
($ in millions)</t>
        </r>
      </text>
    </comment>
    <comment ref="J3" authorId="0" shapeId="0">
      <text>
        <r>
          <rPr>
            <b/>
            <sz val="9"/>
            <color indexed="81"/>
            <rFont val="Tahoma"/>
            <family val="2"/>
          </rPr>
          <t>Nick Shuey:</t>
        </r>
        <r>
          <rPr>
            <sz val="9"/>
            <color indexed="81"/>
            <rFont val="Tahoma"/>
            <family val="2"/>
          </rPr>
          <t xml:space="preserve">
($ in millions)</t>
        </r>
      </text>
    </comment>
    <comment ref="K3" authorId="0" shapeId="0">
      <text>
        <r>
          <rPr>
            <b/>
            <sz val="9"/>
            <color indexed="81"/>
            <rFont val="Tahoma"/>
            <family val="2"/>
          </rPr>
          <t>Nick Shuey:</t>
        </r>
        <r>
          <rPr>
            <sz val="9"/>
            <color indexed="81"/>
            <rFont val="Tahoma"/>
            <family val="2"/>
          </rPr>
          <t xml:space="preserve">
Gross margin is equal to cost of goods sold divided by sales. </t>
        </r>
      </text>
    </comment>
    <comment ref="L3" authorId="0" shapeId="0">
      <text>
        <r>
          <rPr>
            <b/>
            <sz val="9"/>
            <color indexed="81"/>
            <rFont val="Tahoma"/>
            <family val="2"/>
          </rPr>
          <t>Nick Shuey:</t>
        </r>
        <r>
          <rPr>
            <sz val="9"/>
            <color indexed="81"/>
            <rFont val="Tahoma"/>
            <family val="2"/>
          </rPr>
          <t xml:space="preserve">
Earnings before interest, tax, depreciation, and amortization (EBITDA) margin is equal to EBITDA divided by sales. </t>
        </r>
      </text>
    </comment>
    <comment ref="M3" authorId="0" shapeId="0">
      <text>
        <r>
          <rPr>
            <b/>
            <sz val="9"/>
            <color indexed="81"/>
            <rFont val="Tahoma"/>
            <family val="2"/>
          </rPr>
          <t>Nick Shuey:</t>
        </r>
        <r>
          <rPr>
            <sz val="9"/>
            <color indexed="81"/>
            <rFont val="Tahoma"/>
            <family val="2"/>
          </rPr>
          <t xml:space="preserve">
Earnings before interest and tax (EBIT) margin is equal to EBIT divided by sales. </t>
        </r>
      </text>
    </comment>
    <comment ref="N3" authorId="0" shapeId="0">
      <text>
        <r>
          <rPr>
            <b/>
            <sz val="9"/>
            <color indexed="81"/>
            <rFont val="Tahoma"/>
            <family val="2"/>
          </rPr>
          <t>Nick Shuey:</t>
        </r>
        <r>
          <rPr>
            <sz val="9"/>
            <color indexed="81"/>
            <rFont val="Tahoma"/>
            <family val="2"/>
          </rPr>
          <t xml:space="preserve">
Profit margin is equal to net income divided by sales. </t>
        </r>
      </text>
    </comment>
    <comment ref="O3" authorId="0" shapeId="0">
      <text>
        <r>
          <rPr>
            <b/>
            <sz val="9"/>
            <color indexed="81"/>
            <rFont val="Tahoma"/>
            <family val="2"/>
          </rPr>
          <t>Nick Shuey:</t>
        </r>
        <r>
          <rPr>
            <sz val="9"/>
            <color indexed="81"/>
            <rFont val="Tahoma"/>
            <family val="2"/>
          </rPr>
          <t xml:space="preserve">
Return on invested capital (ROIC) is equal to adjusted EBIT divided by two year average enterprise value. </t>
        </r>
      </text>
    </comment>
    <comment ref="P3" authorId="0" shapeId="0">
      <text>
        <r>
          <rPr>
            <b/>
            <sz val="9"/>
            <color indexed="81"/>
            <rFont val="Tahoma"/>
            <family val="2"/>
          </rPr>
          <t>Nick Shuey:</t>
        </r>
        <r>
          <rPr>
            <sz val="9"/>
            <color indexed="81"/>
            <rFont val="Tahoma"/>
            <family val="2"/>
          </rPr>
          <t xml:space="preserve">
Return on assets (ROA) is equal to net income divided by total assets. </t>
        </r>
      </text>
    </comment>
    <comment ref="Q3" authorId="0" shapeId="0">
      <text>
        <r>
          <rPr>
            <b/>
            <sz val="9"/>
            <color indexed="81"/>
            <rFont val="Tahoma"/>
            <family val="2"/>
          </rPr>
          <t>Nick Shuey:</t>
        </r>
        <r>
          <rPr>
            <sz val="9"/>
            <color indexed="81"/>
            <rFont val="Tahoma"/>
            <family val="2"/>
          </rPr>
          <t xml:space="preserve">
Return on equity (ROE) is equal to net income divided by total equity. </t>
        </r>
      </text>
    </comment>
    <comment ref="R3" authorId="0" shapeId="0">
      <text>
        <r>
          <rPr>
            <b/>
            <sz val="9"/>
            <color indexed="81"/>
            <rFont val="Tahoma"/>
            <family val="2"/>
          </rPr>
          <t>Nick Shuey:</t>
        </r>
        <r>
          <rPr>
            <sz val="9"/>
            <color indexed="81"/>
            <rFont val="Tahoma"/>
            <family val="2"/>
          </rPr>
          <t xml:space="preserve">
Beta is equal to the covariance of the percent change in a particular index and the respective security divided by the variance of the index in percent change terms. </t>
        </r>
      </text>
    </comment>
    <comment ref="S3" authorId="0" shapeId="0">
      <text>
        <r>
          <rPr>
            <b/>
            <sz val="9"/>
            <color indexed="81"/>
            <rFont val="Tahoma"/>
            <family val="2"/>
          </rPr>
          <t>Nick Shuey:</t>
        </r>
        <r>
          <rPr>
            <sz val="9"/>
            <color indexed="81"/>
            <rFont val="Tahoma"/>
            <family val="2"/>
          </rPr>
          <t xml:space="preserve">
Weighted average cost of capital is equal to the weight of equity times cost of equity plus the weight of debt times the cost of debt. For more information, reference the risk measures sheet.</t>
        </r>
      </text>
    </comment>
  </commentList>
</comments>
</file>

<file path=xl/comments9.xml><?xml version="1.0" encoding="utf-8"?>
<comments xmlns="http://schemas.openxmlformats.org/spreadsheetml/2006/main">
  <authors>
    <author>Nick Shuey</author>
  </authors>
  <commentList>
    <comment ref="H3" authorId="0" shapeId="0">
      <text>
        <r>
          <rPr>
            <b/>
            <sz val="9"/>
            <color indexed="81"/>
            <rFont val="Tahoma"/>
            <family val="2"/>
          </rPr>
          <t>Nick Shuey:</t>
        </r>
        <r>
          <rPr>
            <sz val="9"/>
            <color indexed="81"/>
            <rFont val="Tahoma"/>
            <family val="2"/>
          </rPr>
          <t xml:space="preserve">
Compunded Annual Growth Rate</t>
        </r>
      </text>
    </comment>
  </commentList>
</comments>
</file>

<file path=xl/sharedStrings.xml><?xml version="1.0" encoding="utf-8"?>
<sst xmlns="http://schemas.openxmlformats.org/spreadsheetml/2006/main" count="373" uniqueCount="341">
  <si>
    <t>Financial Statements</t>
  </si>
  <si>
    <t>Assets</t>
  </si>
  <si>
    <t>Liabilities</t>
  </si>
  <si>
    <t>Equity</t>
  </si>
  <si>
    <t>Balance Sheet</t>
  </si>
  <si>
    <t>Income Statement</t>
  </si>
  <si>
    <t xml:space="preserve">Operating Activities: </t>
  </si>
  <si>
    <t>Current Assets:</t>
  </si>
  <si>
    <t>Current Liabilities:</t>
  </si>
  <si>
    <t>Long-Term Liabilities:</t>
  </si>
  <si>
    <t>Total Liabilities:</t>
  </si>
  <si>
    <t>Total Equity:</t>
  </si>
  <si>
    <t>Equity:</t>
  </si>
  <si>
    <t>Fixed Assets:</t>
  </si>
  <si>
    <t>Total Assets:</t>
  </si>
  <si>
    <t>Fundamental Forecast</t>
  </si>
  <si>
    <t>ASSETS</t>
  </si>
  <si>
    <t>Cash &amp; Short-Term Investments</t>
  </si>
  <si>
    <t>Net Receivables</t>
  </si>
  <si>
    <t>Inventories</t>
  </si>
  <si>
    <t>Prepaid Expenses</t>
  </si>
  <si>
    <t>Other Current Assets</t>
  </si>
  <si>
    <t>Total Current Assets</t>
  </si>
  <si>
    <t>Gross Plant, Property &amp; Equipment</t>
  </si>
  <si>
    <t>Accumulated Depreciation</t>
  </si>
  <si>
    <t>Net Plant, Property &amp; Equipment</t>
  </si>
  <si>
    <t xml:space="preserve">   Investments at Equity</t>
  </si>
  <si>
    <t xml:space="preserve">   Other Investments</t>
  </si>
  <si>
    <t xml:space="preserve">   Intangibles</t>
  </si>
  <si>
    <t xml:space="preserve">   Deferred Charges</t>
  </si>
  <si>
    <t>Other Assets</t>
  </si>
  <si>
    <t>TOTAL ASSETS</t>
  </si>
  <si>
    <t>LIABILITIES</t>
  </si>
  <si>
    <t>Accounts Payable</t>
  </si>
  <si>
    <t xml:space="preserve">  Notes Payable &amp; Other ST Borrowings</t>
  </si>
  <si>
    <t xml:space="preserve">  Current Portion of LT Debt</t>
  </si>
  <si>
    <t>Total Current Debt</t>
  </si>
  <si>
    <t>Income Taxes Payable</t>
  </si>
  <si>
    <t xml:space="preserve">  Accrued Expenses</t>
  </si>
  <si>
    <t xml:space="preserve">  Other Current Liabilities</t>
  </si>
  <si>
    <t>Total Other Current Liabilities</t>
  </si>
  <si>
    <t>Total Current Liabilities</t>
  </si>
  <si>
    <t>Long Term Debt</t>
  </si>
  <si>
    <t>Deferred Taxes &amp; Investment Tax Credit</t>
  </si>
  <si>
    <t>Other Liabilities</t>
  </si>
  <si>
    <t>TOTAL LIABILITIES</t>
  </si>
  <si>
    <t>Redeemable Noncontrolling Interest</t>
  </si>
  <si>
    <t>EQUITY</t>
  </si>
  <si>
    <t>Preferred Stock - Redeemable</t>
  </si>
  <si>
    <t>Preferred Stock - Nonredeemable</t>
  </si>
  <si>
    <t>Total Preferred Stock</t>
  </si>
  <si>
    <t>Common Stock</t>
  </si>
  <si>
    <t>Capital Surplus</t>
  </si>
  <si>
    <t>Retained Earnings</t>
  </si>
  <si>
    <t>Less: Treasury Stock</t>
  </si>
  <si>
    <t>Common Equity</t>
  </si>
  <si>
    <t>Shareholders Equity - Parent</t>
  </si>
  <si>
    <t xml:space="preserve">  Nonredeemable Noncontrolling Interest</t>
  </si>
  <si>
    <t>STOCKHOLDERS EQUITY TOTAL</t>
  </si>
  <si>
    <t>TOTAL LIABILITIES &amp; EQUITY</t>
  </si>
  <si>
    <t>Common Shares Outstanding</t>
  </si>
  <si>
    <t>Sales</t>
  </si>
  <si>
    <t>Cost of Goods Sold</t>
  </si>
  <si>
    <t>Gross Profit</t>
  </si>
  <si>
    <t>Selling, General, &amp; Administrative Exp.</t>
  </si>
  <si>
    <t>Operating Income Before Deprec.</t>
  </si>
  <si>
    <t>Depreciation,Depletion,&amp;Amortization</t>
  </si>
  <si>
    <t>Operating Profit</t>
  </si>
  <si>
    <t>Interest Expense</t>
  </si>
  <si>
    <t>Non-Operating Income/Expense</t>
  </si>
  <si>
    <t>Special Items</t>
  </si>
  <si>
    <t>Pretax Income</t>
  </si>
  <si>
    <t>Total Income Taxes</t>
  </si>
  <si>
    <t>Income Before Extraordinary Items</t>
  </si>
  <si>
    <t xml:space="preserve">  &amp; Noncontrolling Interest</t>
  </si>
  <si>
    <t>Noncontrolling Interest - Inc Account</t>
  </si>
  <si>
    <t>Income Before Extraordinary</t>
  </si>
  <si>
    <t>Items &amp; Discontinued Operations</t>
  </si>
  <si>
    <t>Preferred Dividends</t>
  </si>
  <si>
    <t>Available for Common</t>
  </si>
  <si>
    <t>Savings Due to Common Stock Equiv.</t>
  </si>
  <si>
    <t>Adjusted Available for Common</t>
  </si>
  <si>
    <t>Extraordinary Items</t>
  </si>
  <si>
    <t>Discontinued Operations</t>
  </si>
  <si>
    <t>Adjusted Net Income</t>
  </si>
  <si>
    <t>Earnings Per Share Basic -</t>
  </si>
  <si>
    <t>Excluding Extra Items &amp; Disc Op</t>
  </si>
  <si>
    <t>Including Extra Items &amp; Disc Op</t>
  </si>
  <si>
    <t>Earnings Per Share Diluted -</t>
  </si>
  <si>
    <t>EPS Basic from Operations</t>
  </si>
  <si>
    <t>EPS Diluted from Operations</t>
  </si>
  <si>
    <t>Dividends Per Share</t>
  </si>
  <si>
    <t>Com Shares for Basic EPS</t>
  </si>
  <si>
    <t>Com Shares for Diluted EPS</t>
  </si>
  <si>
    <t>Cash Flow</t>
  </si>
  <si>
    <t>INDIRECT OPERATING ACTIVITIES</t>
  </si>
  <si>
    <t>Depreciation and Amortization</t>
  </si>
  <si>
    <t>Extraordinary Items and Disc. Operations</t>
  </si>
  <si>
    <t>Deferred Taxes</t>
  </si>
  <si>
    <t>Equity in Net Loss (Earnings)</t>
  </si>
  <si>
    <t>Sale of Property, Plant, and Equipment</t>
  </si>
  <si>
    <t>and Sale of Investments - Loss (Gain)</t>
  </si>
  <si>
    <t>Funds from Operations - Other</t>
  </si>
  <si>
    <t>Receivables - Decrease (Increase)</t>
  </si>
  <si>
    <t>Inventory - Decrease (Increase)</t>
  </si>
  <si>
    <t>Accounts Payable and Accrued Liabs-Inc (Dec)</t>
  </si>
  <si>
    <t>Income Taxes - Accrued - Inc (Dec)</t>
  </si>
  <si>
    <t>Other Assets and Liabilities - Net Change</t>
  </si>
  <si>
    <t>Operating Activities - Net Cash Flow</t>
  </si>
  <si>
    <t>INVESTING ACTIVITIES</t>
  </si>
  <si>
    <t>Investments - Increase</t>
  </si>
  <si>
    <t>Sale of Investments</t>
  </si>
  <si>
    <t>Short-Term Investments - Change</t>
  </si>
  <si>
    <t>Capital Expenditures</t>
  </si>
  <si>
    <t>Acquisitions</t>
  </si>
  <si>
    <t>Investing Activities - Other</t>
  </si>
  <si>
    <t>Investing Activities - Net Cash Flow</t>
  </si>
  <si>
    <t>FINANCING ACTIVITIES</t>
  </si>
  <si>
    <t>Sale of Common and Preferred Stock</t>
  </si>
  <si>
    <t>Purchase of Common and Preferred Stock</t>
  </si>
  <si>
    <t>Cash Dividends</t>
  </si>
  <si>
    <t>Long-Term Debt - Issuance</t>
  </si>
  <si>
    <t>Long-Term Debt - Reduction</t>
  </si>
  <si>
    <t>Current Debt - Changes</t>
  </si>
  <si>
    <t>Financing Activities - Other</t>
  </si>
  <si>
    <t>Financing Activities - Net Cash Flow</t>
  </si>
  <si>
    <t>Exchange Rate Effect</t>
  </si>
  <si>
    <t>Cash and Equivalents - Change</t>
  </si>
  <si>
    <t>Other Assets:</t>
  </si>
  <si>
    <t>Revenue:</t>
  </si>
  <si>
    <t>Cost of Goods Sold:</t>
  </si>
  <si>
    <t>Gross Profit:</t>
  </si>
  <si>
    <t>Selling, General, &amp; Administrative Expenses:</t>
  </si>
  <si>
    <t>Depreciation, Amortization, Depletion:</t>
  </si>
  <si>
    <t>Interest Expense:</t>
  </si>
  <si>
    <t>Earnings Before Taxes:</t>
  </si>
  <si>
    <t>Effective Tax Rate:</t>
  </si>
  <si>
    <t>Taxes:</t>
  </si>
  <si>
    <t>Net Income (Loss):</t>
  </si>
  <si>
    <t>Operating Cash Flow:</t>
  </si>
  <si>
    <t>Ratio Analysis</t>
  </si>
  <si>
    <t>Liquidity</t>
  </si>
  <si>
    <t>Solvency</t>
  </si>
  <si>
    <t>Profitability</t>
  </si>
  <si>
    <t>Current Ratio</t>
  </si>
  <si>
    <t>Net Working Capital</t>
  </si>
  <si>
    <t>Payout Ratio</t>
  </si>
  <si>
    <t>Profit Margin</t>
  </si>
  <si>
    <t>Return on Assets</t>
  </si>
  <si>
    <t>Return on Equity</t>
  </si>
  <si>
    <t>Dividends</t>
  </si>
  <si>
    <t>Addition to Retained Earnings</t>
  </si>
  <si>
    <t>Interest Coverage</t>
  </si>
  <si>
    <t>Sustainable Growth Rate</t>
  </si>
  <si>
    <t>Price-Earnings Ratio</t>
  </si>
  <si>
    <t xml:space="preserve">Company: </t>
  </si>
  <si>
    <t>Stock Price:</t>
  </si>
  <si>
    <t>Internal Growth Rate</t>
  </si>
  <si>
    <t>Operating Margin</t>
  </si>
  <si>
    <t>Income Statement ($ in Millions)</t>
  </si>
  <si>
    <t>Balance Sheet ($ in Millions)</t>
  </si>
  <si>
    <t>Cash Flows ($ in Millions)</t>
  </si>
  <si>
    <t xml:space="preserve">Total Debt </t>
  </si>
  <si>
    <t>Debt-Equity</t>
  </si>
  <si>
    <t>Equity Multiplier</t>
  </si>
  <si>
    <t>Cash Ratio</t>
  </si>
  <si>
    <t>Quick Ratio</t>
  </si>
  <si>
    <t>Fundamentals</t>
  </si>
  <si>
    <t>Financing Activities:</t>
  </si>
  <si>
    <t>Investing Activities:</t>
  </si>
  <si>
    <t>Pro-Forma Income Statement</t>
  </si>
  <si>
    <t xml:space="preserve">Investments </t>
  </si>
  <si>
    <t>Δ Short-Term Investments</t>
  </si>
  <si>
    <t>Sale of Investments &amp; PPE</t>
  </si>
  <si>
    <t>Other Activities</t>
  </si>
  <si>
    <t>Investment Cash Flow:</t>
  </si>
  <si>
    <t>Net Proceeds from Common &amp; Preferred (Loss)</t>
  </si>
  <si>
    <t>Net Debt</t>
  </si>
  <si>
    <t>Financing Cash Flow</t>
  </si>
  <si>
    <t xml:space="preserve">Diluted Earnings per Share </t>
  </si>
  <si>
    <t>Retention Ratio</t>
  </si>
  <si>
    <t>Net Income</t>
  </si>
  <si>
    <t>Depreciation &amp; Amortization</t>
  </si>
  <si>
    <t>Sale of Property, Plant, &amp; Equipment (Gain)</t>
  </si>
  <si>
    <t xml:space="preserve">Equity in Net Loss </t>
  </si>
  <si>
    <t>Operational Revenue</t>
  </si>
  <si>
    <t>Receivables (Increase)</t>
  </si>
  <si>
    <t>Inventory (Increase)</t>
  </si>
  <si>
    <t>Accounts Payable &amp; Accrued Liabilities (Decrease)</t>
  </si>
  <si>
    <t>Accrued Income Taxes (Decrease)</t>
  </si>
  <si>
    <t>Other Assets &amp; Liabilities</t>
  </si>
  <si>
    <t>Other Financing Activities</t>
  </si>
  <si>
    <t>Gross Margin</t>
  </si>
  <si>
    <t>Book Value per Share</t>
  </si>
  <si>
    <t xml:space="preserve">Free Cash Flow </t>
  </si>
  <si>
    <t>EBIT</t>
  </si>
  <si>
    <t>Depreciation</t>
  </si>
  <si>
    <t>Δ NWC</t>
  </si>
  <si>
    <t>Mean</t>
  </si>
  <si>
    <t>Median</t>
  </si>
  <si>
    <t>Balance</t>
  </si>
  <si>
    <t>Taxes</t>
  </si>
  <si>
    <t>Free Cash Flow per Share</t>
  </si>
  <si>
    <t xml:space="preserve">Risk Free Rate </t>
  </si>
  <si>
    <t>Ticker:</t>
  </si>
  <si>
    <t xml:space="preserve">Analyst: </t>
  </si>
  <si>
    <t>Market Return</t>
  </si>
  <si>
    <t>Cost of Equity</t>
  </si>
  <si>
    <t>Tax Rate</t>
  </si>
  <si>
    <t>WACC</t>
  </si>
  <si>
    <t>Credit Analysis</t>
  </si>
  <si>
    <t>Name</t>
  </si>
  <si>
    <t>Maturity Date</t>
  </si>
  <si>
    <t>Present Value</t>
  </si>
  <si>
    <t xml:space="preserve">Coupon </t>
  </si>
  <si>
    <t>Principal (Millions)</t>
  </si>
  <si>
    <t>Total:</t>
  </si>
  <si>
    <t>Market Value</t>
  </si>
  <si>
    <t>Quote</t>
  </si>
  <si>
    <t>Semi-Annual Coupon</t>
  </si>
  <si>
    <t>Market Value (Wd)</t>
  </si>
  <si>
    <t>Frequency</t>
  </si>
  <si>
    <t>Periods</t>
  </si>
  <si>
    <t>Payment</t>
  </si>
  <si>
    <t>YTM</t>
  </si>
  <si>
    <t>Weighted YTM</t>
  </si>
  <si>
    <t>Current Liab. to Total Debt</t>
  </si>
  <si>
    <t>Risk Measures</t>
  </si>
  <si>
    <t>CAGR</t>
  </si>
  <si>
    <t>Observed Gross Profit</t>
  </si>
  <si>
    <t>Predicted Gross Profit</t>
  </si>
  <si>
    <t xml:space="preserve">%Δ Sales </t>
  </si>
  <si>
    <t>%Δ COGS</t>
  </si>
  <si>
    <t xml:space="preserve">SG&amp;A </t>
  </si>
  <si>
    <t>%Δ SG&amp;A</t>
  </si>
  <si>
    <t>D&amp;A</t>
  </si>
  <si>
    <t>%Δ D&amp;A</t>
  </si>
  <si>
    <t>Observed Operating Profit</t>
  </si>
  <si>
    <t>Predicted Operating Profit</t>
  </si>
  <si>
    <t>Error: Gross Profit</t>
  </si>
  <si>
    <t>Error: Operating Profit</t>
  </si>
  <si>
    <t>Predicted Taxes</t>
  </si>
  <si>
    <t>%Δ Net Income</t>
  </si>
  <si>
    <t>Predicted Net Income</t>
  </si>
  <si>
    <t>Analytics</t>
  </si>
  <si>
    <t>Weight of Debt</t>
  </si>
  <si>
    <t>Weight of Equity</t>
  </si>
  <si>
    <t>Market Value of Equity</t>
  </si>
  <si>
    <t>Return on Invested Capital</t>
  </si>
  <si>
    <t>Growth Estimates</t>
  </si>
  <si>
    <t>Pro-Forma Free Cash Flow</t>
  </si>
  <si>
    <t>Operating Margin (EBIT):</t>
  </si>
  <si>
    <t xml:space="preserve">Weight of SG&amp;A </t>
  </si>
  <si>
    <t>Weight of D&amp;A</t>
  </si>
  <si>
    <t>Sales General &amp; Administrative:</t>
  </si>
  <si>
    <t>%Δ Capital Expenditures</t>
  </si>
  <si>
    <t>Marginal Capital Expenditures</t>
  </si>
  <si>
    <t>Δ Net Working Capital:</t>
  </si>
  <si>
    <t>Capital Expenditures:</t>
  </si>
  <si>
    <t>Free Cash Flow:</t>
  </si>
  <si>
    <t>%Δ NWC</t>
  </si>
  <si>
    <t>Discounted Cash Flow:</t>
  </si>
  <si>
    <t>PV</t>
  </si>
  <si>
    <t>Stock Growth</t>
  </si>
  <si>
    <t>Intrinsic Value per Share:</t>
  </si>
  <si>
    <t>All information in millions except for per share data.</t>
  </si>
  <si>
    <t>$ in Millions, Except per share data.</t>
  </si>
  <si>
    <t>Diluted Earnings per Share</t>
  </si>
  <si>
    <t>%Δ Diluted EPS</t>
  </si>
  <si>
    <t>Estimated Free Cash Flow</t>
  </si>
  <si>
    <t>Items in orange are inputs, items in gray are equations from analytics. Use analytics page to gather better understanding of line-item changes.</t>
  </si>
  <si>
    <t>Earnings Analytics</t>
  </si>
  <si>
    <t>Enterprise Value</t>
  </si>
  <si>
    <t>Financial Overview ($ in Millions, except per share data)</t>
  </si>
  <si>
    <t>Estimated Stock Price:</t>
  </si>
  <si>
    <t>Interest Paid - Net</t>
  </si>
  <si>
    <t>Income Taxes Paid</t>
  </si>
  <si>
    <t>DIRECT OPERATING ACTIVITIES</t>
  </si>
  <si>
    <t>Headquarters:</t>
  </si>
  <si>
    <t>Par Value</t>
  </si>
  <si>
    <t>Beta Estimation</t>
  </si>
  <si>
    <t>GSPC Daily Close</t>
  </si>
  <si>
    <t>Data From:</t>
  </si>
  <si>
    <t>Weighted Cost of Equity</t>
  </si>
  <si>
    <t>Weighted Cost of Debt</t>
  </si>
  <si>
    <t>Pre-Tax Cost of Debt</t>
  </si>
  <si>
    <t>After-Tax Cost of Debt</t>
  </si>
  <si>
    <t xml:space="preserve"> Daily GSPC %Δ</t>
  </si>
  <si>
    <t>Daily JWN %Δ</t>
  </si>
  <si>
    <t>GSPC Weekly Close</t>
  </si>
  <si>
    <t>GSPC Monthly Close</t>
  </si>
  <si>
    <t xml:space="preserve"> Weekly GSPC %Δ</t>
  </si>
  <si>
    <t>Weeky JWN %Δ</t>
  </si>
  <si>
    <t xml:space="preserve"> Monthly GSPC %Δ</t>
  </si>
  <si>
    <t>Monthly JWN %Δ</t>
  </si>
  <si>
    <t>Weekly Date</t>
  </si>
  <si>
    <t>Daily Date</t>
  </si>
  <si>
    <t>Monthly Date</t>
  </si>
  <si>
    <t>Beta Sensitivity Analysis</t>
  </si>
  <si>
    <t>Daily</t>
  </si>
  <si>
    <t>Weekly</t>
  </si>
  <si>
    <t>Monthly</t>
  </si>
  <si>
    <t>Total</t>
  </si>
  <si>
    <t>Total Events:</t>
  </si>
  <si>
    <t>Estimated Beta</t>
  </si>
  <si>
    <t>Event Weights:</t>
  </si>
  <si>
    <t>Weighted Beta</t>
  </si>
  <si>
    <t>Solver Maximized Weights</t>
  </si>
  <si>
    <t>Solver Minimized Weights</t>
  </si>
  <si>
    <t>Percent Total</t>
  </si>
  <si>
    <t>$ in Millions, except per share data</t>
  </si>
  <si>
    <t>Month Name</t>
  </si>
  <si>
    <t>Fiscal Year End:</t>
  </si>
  <si>
    <t>General Information</t>
  </si>
  <si>
    <t>Market Valuation</t>
  </si>
  <si>
    <t>Financial Statistics</t>
  </si>
  <si>
    <t>Profitability Margins</t>
  </si>
  <si>
    <t>Return on Investment</t>
  </si>
  <si>
    <t>Risk Metrics</t>
  </si>
  <si>
    <t>Company</t>
  </si>
  <si>
    <t>Ticker</t>
  </si>
  <si>
    <t>FYE</t>
  </si>
  <si>
    <t>Equity Value</t>
  </si>
  <si>
    <t>EBITDA</t>
  </si>
  <si>
    <t>Gross Margin (%)</t>
  </si>
  <si>
    <t>EBITDA (%)</t>
  </si>
  <si>
    <t>EBIT (%)</t>
  </si>
  <si>
    <t>Profit Margin (%)</t>
  </si>
  <si>
    <t>Return on Invested Capital (%)</t>
  </si>
  <si>
    <t>Return on Assets (%)</t>
  </si>
  <si>
    <t>Return on Equity (%)</t>
  </si>
  <si>
    <t>WACC (%)</t>
  </si>
  <si>
    <t>Beta</t>
  </si>
  <si>
    <t>Mean:</t>
  </si>
  <si>
    <t>Median:</t>
  </si>
  <si>
    <t>Beta Estimate</t>
  </si>
  <si>
    <t>Discounted Free Cash Flow</t>
  </si>
  <si>
    <t>Sum of Discounted Free Cash Flow</t>
  </si>
  <si>
    <t>Error: Net Income</t>
  </si>
  <si>
    <t>1-Year</t>
  </si>
  <si>
    <t>3-Year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</si>
</sst>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00_);\(#,##0.000\)"/>
    <numFmt numFmtId="165" formatCode="_(* #,##0.0000_);_(* \(#,##0.0000\);_(* &quot;-&quot;??_);_(@_)"/>
    <numFmt numFmtId="166" formatCode="#,##0.000_);[Red]\(#,##0.000\)"/>
    <numFmt numFmtId="167" formatCode="_(&quot;$&quot;* #,##0_);_(&quot;$&quot;* \(#,##0\);_(&quot;$&quot;* &quot;-&quot;??_);_(@_)"/>
    <numFmt numFmtId="168" formatCode="_(* #,##0_);_(* \(#,##0\);_(* &quot;-&quot;??_);_(@_)"/>
  </numFmts>
  <fonts count="25" x14ac:knownFonts="1">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8"/>
      <color theme="3"/>
      <name val="Calibri Light"/>
      <family val="2"/>
      <scheme val="major"/>
    </font>
    <font>
      <b/>
      <sz val="11"/>
      <color theme="1"/>
      <name val="Calibri"/>
      <family val="2"/>
      <scheme val="minor"/>
    </font>
    <font>
      <sz val="10"/>
      <name val="Arial"/>
      <family val="2"/>
    </font>
    <font>
      <sz val="10"/>
      <name val="Times New Roman"/>
      <family val="1"/>
    </font>
    <font>
      <b/>
      <sz val="10"/>
      <name val="Times New Roman"/>
      <family val="1"/>
    </font>
    <font>
      <sz val="9"/>
      <name val="Times New Roman"/>
      <family val="1"/>
    </font>
    <font>
      <sz val="11"/>
      <color theme="1"/>
      <name val="Calibri"/>
      <family val="2"/>
      <scheme val="minor"/>
    </font>
    <font>
      <b/>
      <sz val="12"/>
      <color theme="3"/>
      <name val="Calibri"/>
      <family val="2"/>
      <scheme val="minor"/>
    </font>
    <font>
      <sz val="11"/>
      <color theme="1"/>
      <name val="Calibri"/>
      <family val="2"/>
    </font>
    <font>
      <sz val="10"/>
      <name val="Arial"/>
      <family val="2"/>
    </font>
    <font>
      <b/>
      <sz val="11"/>
      <color theme="0"/>
      <name val="Calibri"/>
      <family val="2"/>
      <scheme val="minor"/>
    </font>
    <font>
      <sz val="11"/>
      <color theme="0"/>
      <name val="Calibri"/>
      <family val="2"/>
      <scheme val="minor"/>
    </font>
    <font>
      <sz val="9"/>
      <color indexed="81"/>
      <name val="Tahoma"/>
      <family val="2"/>
    </font>
    <font>
      <b/>
      <sz val="9"/>
      <color indexed="81"/>
      <name val="Tahoma"/>
      <family val="2"/>
    </font>
    <font>
      <sz val="18"/>
      <color theme="0"/>
      <name val="Calibri Light"/>
      <family val="2"/>
      <scheme val="major"/>
    </font>
    <font>
      <b/>
      <sz val="11"/>
      <color rgb="FF3F3F3F"/>
      <name val="Calibri"/>
      <family val="2"/>
      <scheme val="minor"/>
    </font>
    <font>
      <sz val="11"/>
      <color rgb="FF3F3F76"/>
      <name val="Calibri"/>
      <family val="2"/>
      <scheme val="minor"/>
    </font>
    <font>
      <b/>
      <sz val="16"/>
      <color theme="2"/>
      <name val="Calibri Light"/>
      <family val="2"/>
      <scheme val="major"/>
    </font>
    <font>
      <b/>
      <sz val="11"/>
      <color rgb="FFFA7D00"/>
      <name val="Calibri"/>
      <family val="2"/>
      <scheme val="minor"/>
    </font>
    <font>
      <sz val="11"/>
      <color rgb="FFFA7D00"/>
      <name val="Calibri"/>
      <family val="2"/>
      <scheme val="minor"/>
    </font>
    <font>
      <sz val="11"/>
      <name val="Calibri"/>
      <family val="2"/>
      <scheme val="minor"/>
    </font>
  </fonts>
  <fills count="10">
    <fill>
      <patternFill patternType="none"/>
    </fill>
    <fill>
      <patternFill patternType="gray125"/>
    </fill>
    <fill>
      <patternFill patternType="solid">
        <fgColor rgb="FFFFFFCC"/>
      </patternFill>
    </fill>
    <fill>
      <patternFill patternType="solid">
        <fgColor theme="2" tint="-0.749992370372631"/>
        <bgColor indexed="64"/>
      </patternFill>
    </fill>
    <fill>
      <patternFill patternType="solid">
        <fgColor rgb="FFF2F2F2"/>
      </patternFill>
    </fill>
    <fill>
      <patternFill patternType="solid">
        <fgColor rgb="FFFFCC99"/>
      </patternFill>
    </fill>
    <fill>
      <patternFill patternType="solid">
        <fgColor theme="2" tint="-0.499984740745262"/>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5"/>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ck">
        <color theme="4"/>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style="thick">
        <color theme="4"/>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n">
        <color theme="0"/>
      </bottom>
      <diagonal/>
    </border>
    <border>
      <left/>
      <right/>
      <top/>
      <bottom style="thick">
        <color theme="0"/>
      </bottom>
      <diagonal/>
    </border>
    <border>
      <left style="thin">
        <color theme="0"/>
      </left>
      <right/>
      <top/>
      <bottom/>
      <diagonal/>
    </border>
    <border>
      <left/>
      <right/>
      <top/>
      <bottom style="double">
        <color rgb="FFFF8001"/>
      </bottom>
      <diagonal/>
    </border>
    <border>
      <left/>
      <right style="thin">
        <color theme="0"/>
      </right>
      <top style="thick">
        <color theme="0"/>
      </top>
      <bottom style="thin">
        <color theme="0"/>
      </bottom>
      <diagonal/>
    </border>
    <border>
      <left/>
      <right/>
      <top style="thick">
        <color theme="0"/>
      </top>
      <bottom style="thin">
        <color theme="0"/>
      </bottom>
      <diagonal/>
    </border>
    <border>
      <left style="thin">
        <color theme="0"/>
      </left>
      <right/>
      <top style="thick">
        <color theme="0"/>
      </top>
      <bottom style="thin">
        <color theme="0"/>
      </bottom>
      <diagonal/>
    </border>
    <border>
      <left/>
      <right style="thin">
        <color theme="0"/>
      </right>
      <top/>
      <bottom/>
      <diagonal/>
    </border>
    <border>
      <left/>
      <right style="thin">
        <color theme="0"/>
      </right>
      <top style="thick">
        <color theme="0"/>
      </top>
      <bottom style="dotted">
        <color theme="0"/>
      </bottom>
      <diagonal/>
    </border>
    <border>
      <left style="dotted">
        <color indexed="64"/>
      </left>
      <right/>
      <top style="thick">
        <color theme="4"/>
      </top>
      <bottom style="medium">
        <color theme="4" tint="0.39997558519241921"/>
      </bottom>
      <diagonal/>
    </border>
    <border>
      <left/>
      <right/>
      <top style="thick">
        <color theme="4"/>
      </top>
      <bottom style="medium">
        <color theme="4" tint="0.39997558519241921"/>
      </bottom>
      <diagonal/>
    </border>
    <border>
      <left/>
      <right style="dashed">
        <color indexed="64"/>
      </right>
      <top/>
      <bottom/>
      <diagonal/>
    </border>
    <border>
      <left/>
      <right style="dashed">
        <color indexed="64"/>
      </right>
      <top style="thick">
        <color theme="4"/>
      </top>
      <bottom style="medium">
        <color theme="4" tint="0.39997558519241921"/>
      </bottom>
      <diagonal/>
    </border>
    <border>
      <left style="dashed">
        <color indexed="64"/>
      </left>
      <right/>
      <top/>
      <bottom/>
      <diagonal/>
    </border>
    <border>
      <left/>
      <right/>
      <top style="dashed">
        <color theme="0"/>
      </top>
      <bottom/>
      <diagonal/>
    </border>
    <border>
      <left/>
      <right style="dashed">
        <color theme="1"/>
      </right>
      <top/>
      <bottom/>
      <diagonal/>
    </border>
    <border>
      <left/>
      <right style="dashed">
        <color theme="1"/>
      </right>
      <top style="medium">
        <color theme="4" tint="0.39997558519241921"/>
      </top>
      <bottom/>
      <diagonal/>
    </border>
    <border>
      <left/>
      <right style="dashed">
        <color theme="1"/>
      </right>
      <top style="thick">
        <color theme="4"/>
      </top>
      <bottom style="medium">
        <color theme="4" tint="0.39997558519241921"/>
      </bottom>
      <diagonal/>
    </border>
    <border>
      <left style="dashed">
        <color theme="1"/>
      </left>
      <right/>
      <top/>
      <bottom/>
      <diagonal/>
    </border>
  </borders>
  <cellStyleXfs count="18">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4" fillId="0" borderId="0" applyNumberFormat="0" applyFill="0" applyBorder="0" applyAlignment="0" applyProtection="0"/>
    <xf numFmtId="0" fontId="5" fillId="0" borderId="4" applyNumberFormat="0" applyFill="0" applyAlignment="0" applyProtection="0"/>
    <xf numFmtId="0" fontId="6"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3" fillId="0" borderId="0" applyNumberFormat="0" applyFill="0" applyBorder="0" applyAlignment="0" applyProtection="0"/>
    <xf numFmtId="0" fontId="10" fillId="2" borderId="6" applyNumberFormat="0" applyFont="0" applyAlignment="0" applyProtection="0"/>
    <xf numFmtId="0" fontId="13" fillId="0" borderId="0"/>
    <xf numFmtId="0" fontId="19" fillId="4" borderId="8" applyNumberFormat="0" applyAlignment="0" applyProtection="0"/>
    <xf numFmtId="0" fontId="20" fillId="5" borderId="9" applyNumberFormat="0" applyAlignment="0" applyProtection="0"/>
    <xf numFmtId="0" fontId="14" fillId="3" borderId="0" xfId="0" applyFont="1" applyFill="1" applyAlignment="1">
      <alignment horizontal="left"/>
    </xf>
    <xf numFmtId="0" fontId="22" fillId="4" borderId="9" applyNumberFormat="0" applyAlignment="0" applyProtection="0"/>
    <xf numFmtId="0" fontId="23" fillId="0" borderId="13" applyNumberFormat="0" applyFill="0" applyAlignment="0" applyProtection="0"/>
  </cellStyleXfs>
  <cellXfs count="196">
    <xf numFmtId="0" fontId="0" fillId="0" borderId="0" xfId="0"/>
    <xf numFmtId="0" fontId="0" fillId="0" borderId="0" xfId="0" applyAlignment="1">
      <alignment horizontal="left" indent="2"/>
    </xf>
    <xf numFmtId="164" fontId="8" fillId="0" borderId="0" xfId="6" applyNumberFormat="1" applyFont="1"/>
    <xf numFmtId="0" fontId="5" fillId="0" borderId="4" xfId="5"/>
    <xf numFmtId="10" fontId="0" fillId="0" borderId="0" xfId="9" applyNumberFormat="1" applyFont="1"/>
    <xf numFmtId="44" fontId="0" fillId="0" borderId="0" xfId="8" applyNumberFormat="1" applyFont="1"/>
    <xf numFmtId="43" fontId="0" fillId="0" borderId="0" xfId="7" applyFont="1"/>
    <xf numFmtId="17" fontId="3" fillId="0" borderId="3" xfId="3" applyNumberFormat="1" applyAlignment="1">
      <alignment horizontal="center"/>
    </xf>
    <xf numFmtId="165" fontId="0" fillId="0" borderId="0" xfId="7" applyNumberFormat="1" applyFont="1"/>
    <xf numFmtId="43" fontId="0" fillId="0" borderId="0" xfId="0" applyNumberFormat="1"/>
    <xf numFmtId="0" fontId="3" fillId="0" borderId="3" xfId="3"/>
    <xf numFmtId="14" fontId="0" fillId="0" borderId="0" xfId="0" applyNumberFormat="1"/>
    <xf numFmtId="10" fontId="0" fillId="0" borderId="0" xfId="0" applyNumberFormat="1"/>
    <xf numFmtId="0" fontId="5" fillId="0" borderId="4" xfId="5" applyAlignment="1">
      <alignment horizontal="left" indent="2"/>
    </xf>
    <xf numFmtId="0" fontId="5" fillId="0" borderId="4" xfId="5" applyAlignment="1">
      <alignment horizontal="left"/>
    </xf>
    <xf numFmtId="44" fontId="0" fillId="0" borderId="0" xfId="0" applyNumberFormat="1"/>
    <xf numFmtId="0" fontId="3" fillId="0" borderId="0" xfId="10" applyAlignment="1">
      <alignment horizontal="left"/>
    </xf>
    <xf numFmtId="0" fontId="12" fillId="0" borderId="0" xfId="0" applyFont="1" applyAlignment="1">
      <alignment horizontal="left" indent="2"/>
    </xf>
    <xf numFmtId="0" fontId="3" fillId="0" borderId="0" xfId="10"/>
    <xf numFmtId="166" fontId="7" fillId="0" borderId="0" xfId="0" applyNumberFormat="1" applyFont="1" applyBorder="1" applyAlignment="1">
      <alignment horizontal="right"/>
    </xf>
    <xf numFmtId="17" fontId="0" fillId="0" borderId="0" xfId="0" applyNumberFormat="1"/>
    <xf numFmtId="0" fontId="0" fillId="0" borderId="0" xfId="0"/>
    <xf numFmtId="0" fontId="0" fillId="0" borderId="0" xfId="0" applyAlignment="1"/>
    <xf numFmtId="17" fontId="3" fillId="0" borderId="3" xfId="3" applyNumberFormat="1" applyAlignment="1">
      <alignment horizontal="center"/>
    </xf>
    <xf numFmtId="17" fontId="2" fillId="0" borderId="2" xfId="2" applyNumberFormat="1" applyAlignment="1">
      <alignment horizontal="center"/>
    </xf>
    <xf numFmtId="0" fontId="0" fillId="0" borderId="0" xfId="0"/>
    <xf numFmtId="0" fontId="3" fillId="0" borderId="3" xfId="3" applyAlignment="1"/>
    <xf numFmtId="167" fontId="5" fillId="0" borderId="4" xfId="8" applyNumberFormat="1" applyFont="1" applyBorder="1"/>
    <xf numFmtId="168" fontId="0" fillId="0" borderId="0" xfId="7" applyNumberFormat="1" applyFont="1"/>
    <xf numFmtId="168" fontId="0" fillId="0" borderId="0" xfId="0" applyNumberFormat="1"/>
    <xf numFmtId="0" fontId="0" fillId="0" borderId="0" xfId="0"/>
    <xf numFmtId="17" fontId="19" fillId="4" borderId="8" xfId="13" applyNumberFormat="1" applyAlignment="1">
      <alignment horizontal="center"/>
    </xf>
    <xf numFmtId="0" fontId="19" fillId="4" borderId="8" xfId="13" applyAlignment="1">
      <alignment horizontal="center"/>
    </xf>
    <xf numFmtId="0" fontId="19" fillId="4" borderId="8" xfId="13"/>
    <xf numFmtId="165" fontId="19" fillId="4" borderId="8" xfId="13" applyNumberFormat="1"/>
    <xf numFmtId="10" fontId="19" fillId="4" borderId="8" xfId="9" applyNumberFormat="1" applyFont="1" applyFill="1" applyBorder="1"/>
    <xf numFmtId="168" fontId="5" fillId="0" borderId="0" xfId="7" applyNumberFormat="1" applyFont="1" applyBorder="1"/>
    <xf numFmtId="0" fontId="5" fillId="0" borderId="4" xfId="5" applyAlignment="1">
      <alignment horizontal="left" indent="3"/>
    </xf>
    <xf numFmtId="167" fontId="0" fillId="0" borderId="0" xfId="8" applyNumberFormat="1" applyFont="1"/>
    <xf numFmtId="0" fontId="20" fillId="5" borderId="9" xfId="14"/>
    <xf numFmtId="10" fontId="20" fillId="5" borderId="9" xfId="14" applyNumberFormat="1"/>
    <xf numFmtId="10" fontId="19" fillId="4" borderId="8" xfId="13" applyNumberFormat="1"/>
    <xf numFmtId="0" fontId="2" fillId="0" borderId="2" xfId="2" applyAlignment="1">
      <alignment horizontal="center"/>
    </xf>
    <xf numFmtId="0" fontId="0" fillId="0" borderId="0" xfId="0"/>
    <xf numFmtId="0" fontId="0" fillId="0" borderId="0" xfId="0"/>
    <xf numFmtId="168" fontId="5" fillId="0" borderId="4" xfId="5" applyNumberFormat="1"/>
    <xf numFmtId="14" fontId="5" fillId="0" borderId="4" xfId="5" applyNumberFormat="1"/>
    <xf numFmtId="43" fontId="5" fillId="0" borderId="4" xfId="5" applyNumberFormat="1"/>
    <xf numFmtId="10" fontId="20" fillId="5" borderId="9" xfId="9" applyNumberFormat="1" applyFont="1" applyFill="1" applyBorder="1"/>
    <xf numFmtId="0" fontId="3" fillId="0" borderId="0" xfId="10" applyAlignment="1">
      <alignment horizontal="left" indent="1"/>
    </xf>
    <xf numFmtId="0" fontId="3" fillId="0" borderId="0" xfId="10" applyAlignment="1">
      <alignment horizontal="left" indent="2"/>
    </xf>
    <xf numFmtId="0" fontId="0" fillId="0" borderId="0" xfId="0"/>
    <xf numFmtId="43" fontId="19" fillId="4" borderId="8" xfId="7" applyFont="1" applyFill="1" applyBorder="1"/>
    <xf numFmtId="43" fontId="19" fillId="4" borderId="8" xfId="13" applyNumberFormat="1"/>
    <xf numFmtId="9" fontId="5" fillId="0" borderId="0" xfId="9" applyFont="1" applyFill="1" applyBorder="1"/>
    <xf numFmtId="44" fontId="5" fillId="0" borderId="4" xfId="5" applyNumberFormat="1"/>
    <xf numFmtId="0" fontId="0" fillId="2" borderId="6" xfId="11" applyFont="1" applyAlignment="1">
      <alignment wrapText="1"/>
    </xf>
    <xf numFmtId="17" fontId="2" fillId="0" borderId="2" xfId="2" applyNumberFormat="1" applyAlignment="1">
      <alignment horizontal="center" vertical="center"/>
    </xf>
    <xf numFmtId="167" fontId="19" fillId="4" borderId="8" xfId="13" applyNumberFormat="1" applyAlignment="1">
      <alignment horizontal="left"/>
    </xf>
    <xf numFmtId="0" fontId="0" fillId="0" borderId="0" xfId="0"/>
    <xf numFmtId="0" fontId="1" fillId="0" borderId="1" xfId="1" applyAlignment="1">
      <alignment horizontal="center"/>
    </xf>
    <xf numFmtId="0" fontId="0" fillId="0" borderId="0" xfId="0"/>
    <xf numFmtId="0" fontId="0" fillId="0" borderId="10" xfId="0" applyBorder="1"/>
    <xf numFmtId="44" fontId="19" fillId="4" borderId="8" xfId="13" applyNumberFormat="1"/>
    <xf numFmtId="0" fontId="0" fillId="0" borderId="0" xfId="0"/>
    <xf numFmtId="0" fontId="0" fillId="2" borderId="6" xfId="11" applyFont="1"/>
    <xf numFmtId="44" fontId="15" fillId="7" borderId="0" xfId="0" applyNumberFormat="1" applyFont="1" applyFill="1" applyBorder="1"/>
    <xf numFmtId="0" fontId="15" fillId="7" borderId="0" xfId="0" applyFont="1" applyFill="1" applyBorder="1"/>
    <xf numFmtId="0" fontId="15" fillId="7" borderId="0" xfId="0" applyFont="1" applyFill="1"/>
    <xf numFmtId="0" fontId="15" fillId="7" borderId="12" xfId="0" applyFont="1" applyFill="1" applyBorder="1"/>
    <xf numFmtId="10" fontId="15" fillId="7" borderId="0" xfId="0" applyNumberFormat="1" applyFont="1" applyFill="1"/>
    <xf numFmtId="43" fontId="15" fillId="7" borderId="0" xfId="0" applyNumberFormat="1" applyFont="1" applyFill="1"/>
    <xf numFmtId="43" fontId="15" fillId="7" borderId="0" xfId="7" applyFont="1" applyFill="1"/>
    <xf numFmtId="10" fontId="15" fillId="7" borderId="0" xfId="0" applyNumberFormat="1" applyFont="1" applyFill="1" applyBorder="1"/>
    <xf numFmtId="10" fontId="15" fillId="7" borderId="0" xfId="9" applyNumberFormat="1" applyFont="1" applyFill="1" applyBorder="1"/>
    <xf numFmtId="0" fontId="15" fillId="7" borderId="12" xfId="0" applyFont="1" applyFill="1" applyBorder="1" applyAlignment="1">
      <alignment horizontal="left"/>
    </xf>
    <xf numFmtId="17" fontId="15" fillId="7" borderId="12" xfId="0" applyNumberFormat="1" applyFont="1" applyFill="1" applyBorder="1" applyAlignment="1">
      <alignment horizontal="right" vertical="center"/>
    </xf>
    <xf numFmtId="44" fontId="19" fillId="4" borderId="8" xfId="13" applyNumberFormat="1" applyBorder="1"/>
    <xf numFmtId="44" fontId="19" fillId="4" borderId="8" xfId="8" applyFont="1" applyFill="1" applyBorder="1"/>
    <xf numFmtId="0" fontId="0" fillId="0" borderId="0" xfId="0"/>
    <xf numFmtId="166" fontId="7" fillId="0" borderId="0" xfId="12" applyNumberFormat="1" applyFont="1" applyBorder="1" applyAlignment="1">
      <alignment horizontal="right"/>
    </xf>
    <xf numFmtId="166" fontId="7" fillId="0" borderId="0" xfId="15" applyNumberFormat="1" applyFont="1" applyFill="1" applyBorder="1" applyAlignment="1">
      <alignment horizontal="right"/>
    </xf>
    <xf numFmtId="165" fontId="15" fillId="7" borderId="0" xfId="7" applyNumberFormat="1" applyFont="1" applyFill="1" applyBorder="1"/>
    <xf numFmtId="0" fontId="0" fillId="0" borderId="0" xfId="0"/>
    <xf numFmtId="0" fontId="3" fillId="0" borderId="3" xfId="3" applyAlignment="1">
      <alignment horizontal="center"/>
    </xf>
    <xf numFmtId="10" fontId="15" fillId="7" borderId="17" xfId="9" applyNumberFormat="1" applyFont="1" applyFill="1" applyBorder="1"/>
    <xf numFmtId="0" fontId="22" fillId="4" borderId="9" xfId="16" applyAlignment="1">
      <alignment horizontal="center"/>
    </xf>
    <xf numFmtId="0" fontId="22" fillId="4" borderId="9" xfId="16"/>
    <xf numFmtId="14" fontId="22" fillId="4" borderId="9" xfId="16" applyNumberFormat="1"/>
    <xf numFmtId="168" fontId="22" fillId="4" borderId="9" xfId="16" applyNumberFormat="1"/>
    <xf numFmtId="43" fontId="22" fillId="4" borderId="9" xfId="16" applyNumberFormat="1"/>
    <xf numFmtId="10" fontId="22" fillId="4" borderId="9" xfId="16" applyNumberFormat="1"/>
    <xf numFmtId="0" fontId="20" fillId="5" borderId="9" xfId="14" applyAlignment="1">
      <alignment horizontal="center"/>
    </xf>
    <xf numFmtId="14" fontId="20" fillId="5" borderId="9" xfId="14" applyNumberFormat="1"/>
    <xf numFmtId="168" fontId="20" fillId="5" borderId="9" xfId="14" applyNumberFormat="1"/>
    <xf numFmtId="43" fontId="20" fillId="5" borderId="9" xfId="14" applyNumberFormat="1"/>
    <xf numFmtId="10" fontId="23" fillId="0" borderId="13" xfId="17" applyNumberFormat="1"/>
    <xf numFmtId="44" fontId="23" fillId="0" borderId="13" xfId="17" applyNumberFormat="1"/>
    <xf numFmtId="168" fontId="23" fillId="0" borderId="13" xfId="17" applyNumberFormat="1"/>
    <xf numFmtId="44" fontId="22" fillId="4" borderId="9" xfId="16" applyNumberFormat="1"/>
    <xf numFmtId="168" fontId="23" fillId="4" borderId="13" xfId="17" applyNumberFormat="1" applyFill="1"/>
    <xf numFmtId="168" fontId="5" fillId="4" borderId="4" xfId="5" applyNumberFormat="1" applyFill="1"/>
    <xf numFmtId="10" fontId="5" fillId="4" borderId="4" xfId="5" applyNumberFormat="1" applyFill="1"/>
    <xf numFmtId="10" fontId="19" fillId="9" borderId="8" xfId="13" applyNumberFormat="1" applyFill="1"/>
    <xf numFmtId="167" fontId="22" fillId="4" borderId="9" xfId="16" applyNumberFormat="1"/>
    <xf numFmtId="167" fontId="23" fillId="0" borderId="13" xfId="17" applyNumberFormat="1"/>
    <xf numFmtId="167" fontId="23" fillId="4" borderId="13" xfId="17" applyNumberFormat="1" applyFill="1"/>
    <xf numFmtId="0" fontId="3" fillId="0" borderId="3" xfId="3" applyAlignment="1">
      <alignment horizontal="center" vertical="center" wrapText="1"/>
    </xf>
    <xf numFmtId="165" fontId="22" fillId="4" borderId="9" xfId="16" applyNumberFormat="1"/>
    <xf numFmtId="168" fontId="19" fillId="4" borderId="8" xfId="7" applyNumberFormat="1" applyFont="1" applyFill="1" applyBorder="1"/>
    <xf numFmtId="165" fontId="19" fillId="4" borderId="8" xfId="7" applyNumberFormat="1" applyFont="1" applyFill="1" applyBorder="1"/>
    <xf numFmtId="43" fontId="22" fillId="4" borderId="9" xfId="7" applyFont="1" applyFill="1" applyBorder="1"/>
    <xf numFmtId="10" fontId="22" fillId="4" borderId="9" xfId="9" applyNumberFormat="1" applyFont="1" applyFill="1" applyBorder="1"/>
    <xf numFmtId="167" fontId="22" fillId="4" borderId="9" xfId="8" applyNumberFormat="1" applyFont="1" applyFill="1" applyBorder="1"/>
    <xf numFmtId="43" fontId="20" fillId="5" borderId="9" xfId="7" applyFont="1" applyFill="1" applyBorder="1"/>
    <xf numFmtId="14" fontId="20" fillId="5" borderId="9" xfId="7" applyNumberFormat="1" applyFont="1" applyFill="1" applyBorder="1"/>
    <xf numFmtId="43" fontId="22" fillId="4" borderId="9" xfId="16" quotePrefix="1" applyNumberFormat="1"/>
    <xf numFmtId="168" fontId="22" fillId="4" borderId="9" xfId="7" applyNumberFormat="1" applyFont="1" applyFill="1" applyBorder="1"/>
    <xf numFmtId="0" fontId="3" fillId="0" borderId="0" xfId="10" applyFill="1" applyBorder="1"/>
    <xf numFmtId="9" fontId="0" fillId="0" borderId="0" xfId="0" applyNumberFormat="1"/>
    <xf numFmtId="9" fontId="20" fillId="5" borderId="9" xfId="14" applyNumberFormat="1"/>
    <xf numFmtId="0" fontId="3" fillId="0" borderId="0" xfId="3" applyFill="1" applyBorder="1" applyAlignment="1">
      <alignment horizontal="center"/>
    </xf>
    <xf numFmtId="0" fontId="3" fillId="0" borderId="0" xfId="10" applyAlignment="1">
      <alignment horizontal="center"/>
    </xf>
    <xf numFmtId="0" fontId="0" fillId="0" borderId="0" xfId="0"/>
    <xf numFmtId="0" fontId="0" fillId="0" borderId="0" xfId="0"/>
    <xf numFmtId="0" fontId="3" fillId="0" borderId="0" xfId="10" applyAlignment="1">
      <alignment horizontal="center" vertical="center" wrapText="1"/>
    </xf>
    <xf numFmtId="0" fontId="3" fillId="0" borderId="0" xfId="10" applyBorder="1" applyAlignment="1">
      <alignment horizontal="center" vertical="center" wrapText="1"/>
    </xf>
    <xf numFmtId="43" fontId="0" fillId="0" borderId="0" xfId="7" applyFont="1" applyBorder="1"/>
    <xf numFmtId="0" fontId="3" fillId="0" borderId="21" xfId="10" applyBorder="1" applyAlignment="1">
      <alignment horizontal="center" vertical="center" wrapText="1"/>
    </xf>
    <xf numFmtId="0" fontId="0" fillId="0" borderId="21" xfId="0" applyBorder="1"/>
    <xf numFmtId="167" fontId="0" fillId="0" borderId="21" xfId="8" applyNumberFormat="1" applyFont="1" applyBorder="1"/>
    <xf numFmtId="17" fontId="15" fillId="7" borderId="12" xfId="0" applyNumberFormat="1" applyFont="1" applyFill="1" applyBorder="1" applyAlignment="1">
      <alignment horizontal="center" vertical="center"/>
    </xf>
    <xf numFmtId="17" fontId="15" fillId="7" borderId="12" xfId="0" applyNumberFormat="1" applyFont="1" applyFill="1" applyBorder="1" applyAlignment="1">
      <alignment horizontal="left" indent="9"/>
    </xf>
    <xf numFmtId="0" fontId="19" fillId="4" borderId="8" xfId="13" applyAlignment="1">
      <alignment horizontal="left" indent="2"/>
    </xf>
    <xf numFmtId="14" fontId="3" fillId="0" borderId="3" xfId="3" applyNumberFormat="1" applyAlignment="1">
      <alignment horizontal="center"/>
    </xf>
    <xf numFmtId="167" fontId="5" fillId="0" borderId="4" xfId="8" applyNumberFormat="1" applyFont="1" applyBorder="1" applyAlignment="1">
      <alignment horizontal="left" indent="1"/>
    </xf>
    <xf numFmtId="167" fontId="0" fillId="0" borderId="0" xfId="0" applyNumberFormat="1"/>
    <xf numFmtId="0" fontId="0" fillId="0" borderId="0" xfId="0"/>
    <xf numFmtId="0" fontId="3" fillId="0" borderId="3" xfId="3" applyAlignment="1">
      <alignment horizontal="center"/>
    </xf>
    <xf numFmtId="43" fontId="0" fillId="0" borderId="0" xfId="7" applyFont="1" applyBorder="1" applyAlignment="1">
      <alignment horizontal="center"/>
    </xf>
    <xf numFmtId="0" fontId="0" fillId="0" borderId="0" xfId="0" applyAlignment="1">
      <alignment horizontal="center"/>
    </xf>
    <xf numFmtId="10" fontId="0" fillId="0" borderId="21" xfId="9" applyNumberFormat="1" applyFont="1" applyBorder="1"/>
    <xf numFmtId="10" fontId="0" fillId="0" borderId="0" xfId="9" applyNumberFormat="1" applyFont="1" applyBorder="1"/>
    <xf numFmtId="167" fontId="0" fillId="0" borderId="23" xfId="8" applyNumberFormat="1" applyFont="1" applyBorder="1"/>
    <xf numFmtId="43" fontId="0" fillId="0" borderId="23" xfId="7" applyFont="1" applyBorder="1"/>
    <xf numFmtId="0" fontId="15" fillId="7" borderId="24" xfId="0" applyFont="1" applyFill="1" applyBorder="1"/>
    <xf numFmtId="0" fontId="3" fillId="0" borderId="26" xfId="10" applyBorder="1" applyAlignment="1">
      <alignment horizontal="center" vertical="center" wrapText="1"/>
    </xf>
    <xf numFmtId="0" fontId="0" fillId="0" borderId="25" xfId="0" applyBorder="1"/>
    <xf numFmtId="167" fontId="0" fillId="0" borderId="25" xfId="8" applyNumberFormat="1" applyFont="1" applyBorder="1"/>
    <xf numFmtId="0" fontId="0" fillId="0" borderId="0" xfId="0" applyAlignment="1">
      <alignment horizontal="left"/>
    </xf>
    <xf numFmtId="0" fontId="24" fillId="0" borderId="0" xfId="10" applyFont="1" applyAlignment="1">
      <alignment horizontal="left"/>
    </xf>
    <xf numFmtId="0" fontId="24" fillId="0" borderId="0" xfId="10" applyFont="1" applyAlignment="1">
      <alignment horizontal="center"/>
    </xf>
    <xf numFmtId="14" fontId="0" fillId="0" borderId="21" xfId="7" applyNumberFormat="1" applyFont="1" applyBorder="1" applyAlignment="1">
      <alignment horizontal="center"/>
    </xf>
    <xf numFmtId="14" fontId="0" fillId="0" borderId="21" xfId="0" applyNumberFormat="1" applyBorder="1" applyAlignment="1">
      <alignment horizontal="center"/>
    </xf>
    <xf numFmtId="14" fontId="24" fillId="0" borderId="0" xfId="10" applyNumberFormat="1" applyFont="1" applyAlignment="1">
      <alignment horizontal="center"/>
    </xf>
    <xf numFmtId="167" fontId="24" fillId="0" borderId="0" xfId="8" applyNumberFormat="1" applyFont="1" applyAlignment="1">
      <alignment horizontal="left"/>
    </xf>
    <xf numFmtId="10" fontId="24" fillId="0" borderId="0" xfId="9" applyNumberFormat="1" applyFont="1" applyAlignment="1">
      <alignment horizontal="right"/>
    </xf>
    <xf numFmtId="167" fontId="24" fillId="0" borderId="28" xfId="8" applyNumberFormat="1" applyFont="1" applyBorder="1" applyAlignment="1">
      <alignment horizontal="left"/>
    </xf>
    <xf numFmtId="167" fontId="24" fillId="0" borderId="25" xfId="8" applyNumberFormat="1" applyFont="1" applyBorder="1" applyAlignment="1">
      <alignment horizontal="left"/>
    </xf>
    <xf numFmtId="10" fontId="24" fillId="0" borderId="28" xfId="9" applyNumberFormat="1" applyFont="1" applyBorder="1" applyAlignment="1">
      <alignment horizontal="right"/>
    </xf>
    <xf numFmtId="10" fontId="5" fillId="0" borderId="4" xfId="5" applyNumberFormat="1"/>
    <xf numFmtId="43" fontId="5" fillId="0" borderId="4" xfId="7" applyFont="1" applyBorder="1"/>
    <xf numFmtId="10" fontId="22" fillId="4" borderId="0" xfId="9" applyNumberFormat="1" applyFont="1" applyFill="1" applyBorder="1"/>
    <xf numFmtId="43" fontId="22" fillId="4" borderId="9" xfId="7" applyNumberFormat="1" applyFont="1" applyFill="1" applyBorder="1"/>
    <xf numFmtId="43" fontId="24" fillId="0" borderId="28" xfId="7" applyFont="1" applyBorder="1" applyAlignment="1">
      <alignment horizontal="center"/>
    </xf>
    <xf numFmtId="0" fontId="0" fillId="0" borderId="0" xfId="0" applyBorder="1"/>
    <xf numFmtId="164" fontId="7" fillId="0" borderId="0" xfId="0" applyNumberFormat="1" applyFont="1" applyBorder="1"/>
    <xf numFmtId="164" fontId="9" fillId="0" borderId="0" xfId="0" applyNumberFormat="1" applyFont="1" applyBorder="1"/>
    <xf numFmtId="164" fontId="7" fillId="0" borderId="0" xfId="6" applyNumberFormat="1" applyFont="1" applyBorder="1"/>
    <xf numFmtId="0" fontId="6" fillId="0" borderId="0" xfId="6" applyBorder="1"/>
    <xf numFmtId="164" fontId="8" fillId="0" borderId="0" xfId="6" applyNumberFormat="1" applyFont="1" applyBorder="1"/>
    <xf numFmtId="166" fontId="0" fillId="0" borderId="0" xfId="0" applyNumberFormat="1" applyBorder="1"/>
    <xf numFmtId="17" fontId="14" fillId="8" borderId="0" xfId="3" applyNumberFormat="1" applyFont="1" applyFill="1" applyBorder="1" applyAlignment="1">
      <alignment horizontal="center"/>
    </xf>
    <xf numFmtId="17" fontId="14" fillId="8" borderId="18" xfId="3" applyNumberFormat="1" applyFont="1" applyFill="1" applyBorder="1" applyAlignment="1">
      <alignment horizontal="center"/>
    </xf>
    <xf numFmtId="0" fontId="14" fillId="7" borderId="16" xfId="0" applyFont="1" applyFill="1" applyBorder="1" applyAlignment="1">
      <alignment horizontal="center"/>
    </xf>
    <xf numFmtId="17" fontId="3" fillId="0" borderId="14" xfId="3" applyNumberFormat="1" applyBorder="1" applyAlignment="1">
      <alignment horizontal="center"/>
    </xf>
    <xf numFmtId="0" fontId="18" fillId="7" borderId="0" xfId="4" applyFont="1" applyFill="1" applyAlignment="1">
      <alignment horizontal="center" vertical="center"/>
    </xf>
    <xf numFmtId="0" fontId="15" fillId="6" borderId="0" xfId="8" applyNumberFormat="1" applyFont="1" applyFill="1" applyAlignment="1">
      <alignment horizontal="center" vertical="center" wrapText="1"/>
    </xf>
    <xf numFmtId="0" fontId="21" fillId="7" borderId="11" xfId="1" applyFont="1" applyFill="1" applyBorder="1" applyAlignment="1">
      <alignment horizontal="center"/>
    </xf>
    <xf numFmtId="17" fontId="3" fillId="0" borderId="15" xfId="3" applyNumberFormat="1" applyBorder="1" applyAlignment="1">
      <alignment horizontal="center"/>
    </xf>
    <xf numFmtId="14" fontId="14" fillId="3" borderId="0" xfId="10" applyNumberFormat="1" applyFont="1" applyFill="1" applyAlignment="1">
      <alignment horizontal="left"/>
    </xf>
    <xf numFmtId="0" fontId="14" fillId="3" borderId="0" xfId="7" applyNumberFormat="1" applyFont="1" applyFill="1" applyAlignment="1">
      <alignment horizontal="left"/>
    </xf>
    <xf numFmtId="0" fontId="14" fillId="3" borderId="0" xfId="10" applyFont="1" applyFill="1" applyAlignment="1">
      <alignment horizontal="left"/>
    </xf>
    <xf numFmtId="0" fontId="1" fillId="0" borderId="1" xfId="1" applyAlignment="1">
      <alignment horizontal="center"/>
    </xf>
    <xf numFmtId="164" fontId="2" fillId="0" borderId="2" xfId="2" applyNumberFormat="1" applyAlignment="1">
      <alignment horizontal="center"/>
    </xf>
    <xf numFmtId="0" fontId="2" fillId="0" borderId="2" xfId="2" applyAlignment="1">
      <alignment horizontal="center"/>
    </xf>
    <xf numFmtId="0" fontId="2" fillId="0" borderId="7" xfId="2" applyBorder="1" applyAlignment="1">
      <alignment horizontal="center"/>
    </xf>
    <xf numFmtId="0" fontId="2" fillId="0" borderId="5" xfId="2" applyBorder="1" applyAlignment="1">
      <alignment horizontal="center"/>
    </xf>
    <xf numFmtId="0" fontId="11" fillId="0" borderId="5" xfId="2" applyFont="1" applyBorder="1" applyAlignment="1">
      <alignment horizontal="center"/>
    </xf>
    <xf numFmtId="0" fontId="0" fillId="0" borderId="0" xfId="0"/>
    <xf numFmtId="0" fontId="3" fillId="0" borderId="19" xfId="3" applyBorder="1" applyAlignment="1">
      <alignment horizontal="center"/>
    </xf>
    <xf numFmtId="0" fontId="3" fillId="0" borderId="20" xfId="3" applyBorder="1" applyAlignment="1">
      <alignment horizontal="center"/>
    </xf>
    <xf numFmtId="0" fontId="3" fillId="0" borderId="22" xfId="3" applyBorder="1" applyAlignment="1">
      <alignment horizontal="center"/>
    </xf>
    <xf numFmtId="0" fontId="3" fillId="0" borderId="27" xfId="3" applyBorder="1" applyAlignment="1">
      <alignment horizontal="center"/>
    </xf>
    <xf numFmtId="0" fontId="3" fillId="0" borderId="3" xfId="3" applyAlignment="1">
      <alignment horizontal="center"/>
    </xf>
    <xf numFmtId="0" fontId="0" fillId="3" borderId="0" xfId="0" applyFill="1"/>
  </cellXfs>
  <cellStyles count="17">
    <cellStyle name="Calculation" xfId="16" builtinId="22"/>
    <cellStyle name="Comma" xfId="7" builtinId="3"/>
    <cellStyle name="Currency" xfId="8" builtinId="4"/>
    <cellStyle name="Heading 1" xfId="1" builtinId="16"/>
    <cellStyle name="Heading 2" xfId="2" builtinId="17"/>
    <cellStyle name="Heading 3" xfId="3" builtinId="18"/>
    <cellStyle name="Heading 4" xfId="10" builtinId="19"/>
    <cellStyle name="Input" xfId="14" builtinId="20"/>
    <cellStyle name="Linked Cell" xfId="17" builtinId="24"/>
    <cellStyle name="Normal" xfId="0" builtinId="0"/>
    <cellStyle name="Normal 2" xfId="6"/>
    <cellStyle name="Normal 3" xfId="12"/>
    <cellStyle name="Note" xfId="11" builtinId="10"/>
    <cellStyle name="Output" xfId="13" builtinId="21"/>
    <cellStyle name="Percent" xfId="9" builtinId="5"/>
    <cellStyle name="Title" xfId="4" builtinId="15"/>
    <cellStyle name="Total" xfId="5" builtinId="25"/>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5</a:t>
            </a:r>
            <a:r>
              <a:rPr lang="en-US" baseline="0"/>
              <a:t> Year Historical Chart</a:t>
            </a:r>
            <a:endParaRPr lang="en-US"/>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manualLayout>
          <c:layoutTarget val="inner"/>
          <c:xMode val="edge"/>
          <c:yMode val="edge"/>
          <c:x val="7.3932230863780063E-2"/>
          <c:y val="3.4336978305203408E-2"/>
          <c:w val="0.86163974901910267"/>
          <c:h val="0.87362804733262145"/>
        </c:manualLayout>
      </c:layout>
      <c:lineChart>
        <c:grouping val="stacked"/>
        <c:varyColors val="0"/>
        <c:ser>
          <c:idx val="0"/>
          <c:order val="0"/>
          <c:tx>
            <c:strRef>
              <c:f>'Beta Estimation'!$C$2</c:f>
              <c:strCache>
                <c:ptCount val="1"/>
                <c:pt idx="0">
                  <c:v> Daily Close</c:v>
                </c:pt>
              </c:strCache>
            </c:strRef>
          </c:tx>
          <c:spPr>
            <a:ln w="38100" cap="rnd">
              <a:solidFill>
                <a:schemeClr val="accent1"/>
              </a:solidFill>
              <a:round/>
            </a:ln>
            <a:effectLst/>
          </c:spPr>
          <c:marker>
            <c:symbol val="none"/>
          </c:marker>
          <c:cat>
            <c:numRef>
              <c:f>'Beta Estimation'!$A$3:$A$1261</c:f>
              <c:numCache>
                <c:formatCode>m/d/yyyy</c:formatCode>
                <c:ptCount val="1259"/>
              </c:numCache>
            </c:numRef>
          </c:cat>
          <c:val>
            <c:numRef>
              <c:f>'Beta Estimation'!$C$3:$C$1261</c:f>
              <c:numCache>
                <c:formatCode>_(* #,##0.00_);_(* \(#,##0.00\);_(* "-"??_);_(@_)</c:formatCode>
                <c:ptCount val="1259"/>
              </c:numCache>
            </c:numRef>
          </c:val>
          <c:smooth val="0"/>
        </c:ser>
        <c:dLbls>
          <c:showLegendKey val="0"/>
          <c:showVal val="0"/>
          <c:showCatName val="0"/>
          <c:showSerName val="0"/>
          <c:showPercent val="0"/>
          <c:showBubbleSize val="0"/>
        </c:dLbls>
        <c:marker val="1"/>
        <c:smooth val="0"/>
        <c:axId val="416770688"/>
        <c:axId val="416773040"/>
      </c:lineChart>
      <c:lineChart>
        <c:grouping val="stacked"/>
        <c:varyColors val="0"/>
        <c:ser>
          <c:idx val="1"/>
          <c:order val="1"/>
          <c:tx>
            <c:strRef>
              <c:f>'Beta Estimation'!$B$2</c:f>
              <c:strCache>
                <c:ptCount val="1"/>
                <c:pt idx="0">
                  <c:v>GSPC Daily Close</c:v>
                </c:pt>
              </c:strCache>
            </c:strRef>
          </c:tx>
          <c:spPr>
            <a:ln w="38100" cap="rnd">
              <a:solidFill>
                <a:schemeClr val="accent2"/>
              </a:solidFill>
              <a:round/>
            </a:ln>
            <a:effectLst/>
          </c:spPr>
          <c:marker>
            <c:symbol val="none"/>
          </c:marker>
          <c:cat>
            <c:numRef>
              <c:f>'Beta Estimation'!$A$3:$A$1261</c:f>
              <c:numCache>
                <c:formatCode>m/d/yyyy</c:formatCode>
                <c:ptCount val="1259"/>
              </c:numCache>
            </c:numRef>
          </c:cat>
          <c:val>
            <c:numRef>
              <c:f>'Beta Estimation'!$B$3:$B$1261</c:f>
              <c:numCache>
                <c:formatCode>_(* #,##0_);_(* \(#,##0\);_(* "-"??_);_(@_)</c:formatCode>
                <c:ptCount val="1259"/>
              </c:numCache>
            </c:numRef>
          </c:val>
          <c:smooth val="0"/>
        </c:ser>
        <c:dLbls>
          <c:showLegendKey val="0"/>
          <c:showVal val="0"/>
          <c:showCatName val="0"/>
          <c:showSerName val="0"/>
          <c:showPercent val="0"/>
          <c:showBubbleSize val="0"/>
        </c:dLbls>
        <c:marker val="1"/>
        <c:smooth val="0"/>
        <c:axId val="483710912"/>
        <c:axId val="483713264"/>
      </c:lineChart>
      <c:catAx>
        <c:axId val="416770688"/>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416773040"/>
        <c:crosses val="autoZero"/>
        <c:auto val="1"/>
        <c:lblAlgn val="ctr"/>
        <c:lblOffset val="100"/>
        <c:tickLblSkip val="1"/>
        <c:noMultiLvlLbl val="1"/>
      </c:catAx>
      <c:valAx>
        <c:axId val="41677304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Stock</a:t>
                </a:r>
                <a:r>
                  <a:rPr lang="en-US" baseline="0"/>
                  <a:t> Price</a:t>
                </a:r>
                <a:endParaRPr lang="en-US"/>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6770688"/>
        <c:crosses val="autoZero"/>
        <c:crossBetween val="between"/>
      </c:valAx>
      <c:valAx>
        <c:axId val="483713264"/>
        <c:scaling>
          <c:orientation val="minMax"/>
        </c:scaling>
        <c:delete val="0"/>
        <c:axPos val="r"/>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Index</a:t>
                </a:r>
                <a:r>
                  <a:rPr lang="en-US" baseline="0"/>
                  <a:t> (S&amp;P 500)</a:t>
                </a:r>
                <a:endParaRPr lang="en-US"/>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710912"/>
        <c:crosses val="max"/>
        <c:crossBetween val="between"/>
      </c:valAx>
      <c:catAx>
        <c:axId val="483710912"/>
        <c:scaling>
          <c:orientation val="minMax"/>
        </c:scaling>
        <c:delete val="1"/>
        <c:axPos val="b"/>
        <c:numFmt formatCode="m/d/yyyy" sourceLinked="1"/>
        <c:majorTickMark val="out"/>
        <c:minorTickMark val="none"/>
        <c:tickLblPos val="nextTo"/>
        <c:crossAx val="483713264"/>
        <c:crosses val="autoZero"/>
        <c:auto val="1"/>
        <c:lblAlgn val="ctr"/>
        <c:lblOffset val="100"/>
        <c:noMultiLvlLbl val="1"/>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33337</xdr:rowOff>
    </xdr:from>
    <xdr:to>
      <xdr:col>10</xdr:col>
      <xdr:colOff>161925</xdr:colOff>
      <xdr:row>28</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7D65A97D-95E5-4A04-8FB7-D38B1495A2AA}">
  <we:reference id="wa104379220" version="4.2.2.0" store="en-US" storeType="OMEX"/>
  <we:alternateReferences>
    <we:reference id="WA104379220" version="4.2.2.0" store="WA104379220" storeType="OMEX"/>
  </we:alternateReferences>
  <we:properties>
    <we:property name="stocksSources" value="{&quot;JWN&quot;:0}"/>
    <we:property name="updateIntervalIndex" value="9"/>
    <we:property name="stocksOrder" value="[&quot;JWN&quot;]"/>
    <we:property name="stocks" value="{&quot;JWN&quot;:[&quot;JWN&quot;,&quot;57.08&quot;,&quot;0.14%&quot;]}"/>
    <we:property name="stocksChange" value="{}"/>
  </we:properties>
  <we:bindings>
    <we:binding id="JWN" type="text" appref="{F95B741F-5550-4986-BEA1-6262D134DE35}"/>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B2:J22"/>
  <sheetViews>
    <sheetView zoomScaleNormal="100" workbookViewId="0">
      <selection activeCell="H19" sqref="H19"/>
    </sheetView>
  </sheetViews>
  <sheetFormatPr defaultRowHeight="15" x14ac:dyDescent="0.25"/>
  <cols>
    <col min="2" max="2" width="18.85546875" bestFit="1" customWidth="1"/>
    <col min="3" max="3" width="12" bestFit="1" customWidth="1"/>
    <col min="4" max="4" width="22.140625" bestFit="1" customWidth="1"/>
    <col min="6" max="6" width="11.7109375" bestFit="1" customWidth="1"/>
    <col min="8" max="8" width="20.7109375" bestFit="1" customWidth="1"/>
    <col min="9" max="9" width="13.140625" customWidth="1"/>
  </cols>
  <sheetData>
    <row r="2" spans="2:10" ht="15" customHeight="1" x14ac:dyDescent="0.25">
      <c r="B2" s="176" t="str">
        <f>CONCATENATE(D5, " Stock Analysis")</f>
        <v xml:space="preserve"> Stock Analysis</v>
      </c>
      <c r="C2" s="176"/>
      <c r="D2" s="176"/>
      <c r="E2" s="176"/>
      <c r="F2" s="176"/>
      <c r="G2" s="176"/>
      <c r="H2" s="176"/>
      <c r="I2" s="176"/>
    </row>
    <row r="3" spans="2:10" ht="15" customHeight="1" x14ac:dyDescent="0.25">
      <c r="B3" s="176"/>
      <c r="C3" s="176"/>
      <c r="D3" s="176"/>
      <c r="E3" s="176"/>
      <c r="F3" s="176"/>
      <c r="G3" s="176"/>
      <c r="H3" s="176"/>
      <c r="I3" s="176"/>
    </row>
    <row r="4" spans="2:10" ht="15" customHeight="1" x14ac:dyDescent="0.25">
      <c r="B4" s="176"/>
      <c r="C4" s="176"/>
      <c r="D4" s="176"/>
      <c r="E4" s="176"/>
      <c r="F4" s="176"/>
      <c r="G4" s="176"/>
      <c r="H4" s="176"/>
      <c r="I4" s="176"/>
    </row>
    <row r="5" spans="2:10" x14ac:dyDescent="0.25">
      <c r="B5" s="15" t="s">
        <v>155</v>
      </c>
      <c r="C5" s="15"/>
      <c r="D5" s="180"/>
      <c r="E5" s="180"/>
      <c r="F5" s="177"/>
      <c r="G5" s="177"/>
      <c r="H5" s="177"/>
      <c r="I5" s="177"/>
    </row>
    <row r="6" spans="2:10" x14ac:dyDescent="0.25">
      <c r="B6" s="15" t="s">
        <v>204</v>
      </c>
      <c r="C6" s="15"/>
      <c r="D6" s="180"/>
      <c r="E6" s="180"/>
      <c r="F6" s="177"/>
      <c r="G6" s="177"/>
      <c r="H6" s="177"/>
      <c r="I6" s="177"/>
    </row>
    <row r="7" spans="2:10" s="83" customFormat="1" x14ac:dyDescent="0.25">
      <c r="B7" s="15" t="s">
        <v>278</v>
      </c>
      <c r="C7" s="15"/>
      <c r="D7" s="180"/>
      <c r="E7" s="180"/>
      <c r="F7" s="177"/>
      <c r="G7" s="177"/>
      <c r="H7" s="177"/>
      <c r="I7" s="177"/>
    </row>
    <row r="8" spans="2:10" x14ac:dyDescent="0.25">
      <c r="B8" s="15" t="s">
        <v>156</v>
      </c>
      <c r="C8" s="15"/>
      <c r="D8" s="181"/>
      <c r="E8" s="181"/>
      <c r="F8" s="177"/>
      <c r="G8" s="177"/>
      <c r="H8" s="177"/>
      <c r="I8" s="177"/>
    </row>
    <row r="9" spans="2:10" x14ac:dyDescent="0.25">
      <c r="B9" s="15" t="s">
        <v>312</v>
      </c>
      <c r="C9" s="15"/>
      <c r="D9" s="180"/>
      <c r="E9" s="180"/>
      <c r="F9" s="177"/>
      <c r="G9" s="177"/>
      <c r="H9" s="177"/>
      <c r="I9" s="177"/>
    </row>
    <row r="10" spans="2:10" x14ac:dyDescent="0.25">
      <c r="B10" s="15" t="s">
        <v>205</v>
      </c>
      <c r="C10" s="15"/>
      <c r="D10" s="180"/>
      <c r="E10" s="180"/>
      <c r="F10" s="177"/>
      <c r="G10" s="177"/>
      <c r="H10" s="177"/>
      <c r="I10" s="177"/>
    </row>
    <row r="11" spans="2:10" x14ac:dyDescent="0.25">
      <c r="B11" s="15" t="s">
        <v>282</v>
      </c>
      <c r="C11" s="15"/>
      <c r="D11" s="182"/>
      <c r="E11" s="182"/>
      <c r="F11" s="177"/>
      <c r="G11" s="177"/>
      <c r="H11" s="177"/>
      <c r="I11" s="177"/>
    </row>
    <row r="12" spans="2:10" x14ac:dyDescent="0.25">
      <c r="B12" s="195"/>
      <c r="C12" s="195"/>
      <c r="D12" s="195"/>
      <c r="E12" s="195"/>
      <c r="F12" s="177"/>
      <c r="G12" s="177"/>
      <c r="H12" s="177"/>
      <c r="I12" s="177"/>
    </row>
    <row r="13" spans="2:10" ht="21.75" thickBot="1" x14ac:dyDescent="0.4">
      <c r="B13" s="178" t="s">
        <v>273</v>
      </c>
      <c r="C13" s="178"/>
      <c r="D13" s="178"/>
      <c r="E13" s="178"/>
      <c r="F13" s="178"/>
      <c r="G13" s="178"/>
      <c r="H13" s="178"/>
      <c r="I13" s="178"/>
      <c r="J13" s="62"/>
    </row>
    <row r="14" spans="2:10" ht="15.75" thickTop="1" x14ac:dyDescent="0.25">
      <c r="B14" s="172" t="str">
        <f>T('Ratio Analysis'!A1:I1)</f>
        <v>Ratio Analysis</v>
      </c>
      <c r="C14" s="173"/>
      <c r="D14" s="174" t="str">
        <f>T('Risk Measures'!A1:B1)</f>
        <v>Risk Measures</v>
      </c>
      <c r="E14" s="175"/>
      <c r="F14" s="174" t="s">
        <v>271</v>
      </c>
      <c r="G14" s="175"/>
      <c r="H14" s="174" t="s">
        <v>269</v>
      </c>
      <c r="I14" s="179"/>
    </row>
    <row r="15" spans="2:10" x14ac:dyDescent="0.25">
      <c r="B15" s="145" t="str">
        <f>'Ratio Analysis'!A4</f>
        <v>Current Ratio</v>
      </c>
      <c r="C15" s="72" t="e">
        <f>'Ratio Analysis'!H4</f>
        <v>#DIV/0!</v>
      </c>
      <c r="D15" s="69" t="str">
        <f>'Risk Measures'!A3</f>
        <v xml:space="preserve">Risk Free Rate </v>
      </c>
      <c r="E15" s="85">
        <f>'Risk Measures'!B3</f>
        <v>2.12E-2</v>
      </c>
      <c r="F15" s="75" t="str">
        <f>Analytics!A31</f>
        <v>%Δ Diluted EPS</v>
      </c>
      <c r="G15" s="67"/>
      <c r="H15" s="132">
        <f>'Fundamental Analysis'!C29</f>
        <v>42370</v>
      </c>
      <c r="I15" s="66" t="e">
        <f ca="1">'Fundamental Analysis'!C30</f>
        <v>#DIV/0!</v>
      </c>
    </row>
    <row r="16" spans="2:10" x14ac:dyDescent="0.25">
      <c r="B16" s="68" t="str">
        <f>'Ratio Analysis'!A30</f>
        <v>Return on Equity</v>
      </c>
      <c r="C16" s="70" t="e">
        <f>'Ratio Analysis'!H30</f>
        <v>#DIV/0!</v>
      </c>
      <c r="D16" s="69" t="str">
        <f>'Risk Measures'!A4</f>
        <v>Market Return</v>
      </c>
      <c r="E16" s="74">
        <f>'Risk Measures'!B4</f>
        <v>8.4000000000000005E-2</v>
      </c>
      <c r="F16" s="131">
        <f>Analytics!F3</f>
        <v>40909</v>
      </c>
      <c r="G16" s="73" t="e">
        <f>Analytics!F31</f>
        <v>#DIV/0!</v>
      </c>
      <c r="H16" s="132">
        <f>'Fundamental Analysis'!D29</f>
        <v>42736</v>
      </c>
      <c r="I16" s="66" t="e">
        <f ca="1">'Fundamental Analysis'!D30</f>
        <v>#DIV/0!</v>
      </c>
    </row>
    <row r="17" spans="2:9" x14ac:dyDescent="0.25">
      <c r="B17" s="68" t="str">
        <f>'Ratio Analysis'!A13</f>
        <v>Interest Coverage</v>
      </c>
      <c r="C17" s="72" t="e">
        <f>'Ratio Analysis'!H13</f>
        <v>#DIV/0!</v>
      </c>
      <c r="D17" s="69" t="str">
        <f>'Risk Measures'!A5</f>
        <v>Beta Estimate</v>
      </c>
      <c r="E17" s="82" t="e">
        <f>'Risk Measures'!B5</f>
        <v>#DIV/0!</v>
      </c>
      <c r="F17" s="131">
        <f>Analytics!E3</f>
        <v>41275</v>
      </c>
      <c r="G17" s="73" t="e">
        <f>Analytics!E31</f>
        <v>#DIV/0!</v>
      </c>
      <c r="H17" s="132">
        <f>'Fundamental Analysis'!E29</f>
        <v>43101</v>
      </c>
      <c r="I17" s="66" t="e">
        <f>'Fundamental Analysis'!E30</f>
        <v>#DIV/0!</v>
      </c>
    </row>
    <row r="18" spans="2:9" x14ac:dyDescent="0.25">
      <c r="B18" s="68" t="str">
        <f>'Ratio Analysis'!A24</f>
        <v>Gross Margin</v>
      </c>
      <c r="C18" s="70" t="e">
        <f>'Ratio Analysis'!H24</f>
        <v>#DIV/0!</v>
      </c>
      <c r="D18" s="69" t="str">
        <f>'Risk Measures'!A6</f>
        <v>Cost of Equity</v>
      </c>
      <c r="E18" s="74" t="e">
        <f>'Risk Measures'!B6</f>
        <v>#DIV/0!</v>
      </c>
      <c r="F18" s="131">
        <f>Analytics!D3</f>
        <v>41640</v>
      </c>
      <c r="G18" s="73" t="e">
        <f>Analytics!D31</f>
        <v>#DIV/0!</v>
      </c>
      <c r="H18" s="132">
        <f>'Fundamental Analysis'!F29</f>
        <v>43466</v>
      </c>
      <c r="I18" s="66" t="e">
        <f>'Fundamental Analysis'!F30</f>
        <v>#DIV/0!</v>
      </c>
    </row>
    <row r="19" spans="2:9" x14ac:dyDescent="0.25">
      <c r="B19" s="68" t="str">
        <f>'Ratio Analysis'!A27</f>
        <v>Operating Margin</v>
      </c>
      <c r="C19" s="70" t="e">
        <f>'Ratio Analysis'!H27</f>
        <v>#DIV/0!</v>
      </c>
      <c r="D19" s="69"/>
      <c r="E19" s="73"/>
      <c r="F19" s="131">
        <f>Analytics!C3</f>
        <v>42005</v>
      </c>
      <c r="G19" s="73" t="e">
        <f>Analytics!C31</f>
        <v>#DIV/0!</v>
      </c>
      <c r="H19" s="132">
        <f>'Fundamental Analysis'!G29</f>
        <v>43831</v>
      </c>
      <c r="I19" s="66" t="e">
        <f ca="1">'Fundamental Analysis'!G30</f>
        <v>#DIV/0!</v>
      </c>
    </row>
    <row r="20" spans="2:9" x14ac:dyDescent="0.25">
      <c r="B20" s="68" t="str">
        <f>'Ratio Analysis'!A28</f>
        <v>Profit Margin</v>
      </c>
      <c r="C20" s="70" t="e">
        <f>'Ratio Analysis'!H28</f>
        <v>#DIV/0!</v>
      </c>
      <c r="D20" s="69" t="str">
        <f>'Risk Measures'!A13</f>
        <v>After-Tax Cost of Debt</v>
      </c>
      <c r="E20" s="73" t="e">
        <f ca="1">'Risk Measures'!B13</f>
        <v>#DIV/0!</v>
      </c>
      <c r="F20" s="131">
        <f>Analytics!B3</f>
        <v>42278</v>
      </c>
      <c r="G20" s="73" t="e">
        <f>Analytics!B31</f>
        <v>#DIV/0!</v>
      </c>
      <c r="H20" s="69"/>
      <c r="I20" s="67"/>
    </row>
    <row r="21" spans="2:9" x14ac:dyDescent="0.25">
      <c r="B21" s="68" t="str">
        <f>'Ratio Analysis'!A33</f>
        <v>Price-Earnings Ratio</v>
      </c>
      <c r="C21" s="71" t="e">
        <f>'Ratio Analysis'!B33</f>
        <v>#DIV/0!</v>
      </c>
      <c r="D21" s="69"/>
      <c r="E21" s="73"/>
      <c r="F21" s="76"/>
      <c r="G21" s="73"/>
      <c r="H21" s="33" t="s">
        <v>274</v>
      </c>
      <c r="I21" s="77" t="e">
        <f ca="1">'Fundamental Analysis'!B33</f>
        <v>#DIV/0!</v>
      </c>
    </row>
    <row r="22" spans="2:9" x14ac:dyDescent="0.25">
      <c r="B22" s="68" t="str">
        <f>'Ratio Analysis'!A34</f>
        <v>Enterprise Value</v>
      </c>
      <c r="C22" s="71">
        <f>'Ratio Analysis'!B34</f>
        <v>0</v>
      </c>
      <c r="D22" s="69" t="str">
        <f>'Risk Measures'!A17</f>
        <v>WACC</v>
      </c>
      <c r="E22" s="73" t="e">
        <f ca="1">'Risk Measures'!B17</f>
        <v>#DIV/0!</v>
      </c>
      <c r="F22" s="69" t="str">
        <f>Analytics!H3</f>
        <v>CAGR</v>
      </c>
      <c r="G22" s="74" t="e">
        <f>Analytics!H30</f>
        <v>#DIV/0!</v>
      </c>
      <c r="H22" s="33" t="str">
        <f>B8</f>
        <v>Stock Price:</v>
      </c>
      <c r="I22" s="78">
        <f>D8</f>
        <v>0</v>
      </c>
    </row>
  </sheetData>
  <mergeCells count="22">
    <mergeCell ref="B12:E12"/>
    <mergeCell ref="B14:C14"/>
    <mergeCell ref="D14:E14"/>
    <mergeCell ref="F14:G14"/>
    <mergeCell ref="B2:I4"/>
    <mergeCell ref="F5:I12"/>
    <mergeCell ref="B13:I13"/>
    <mergeCell ref="H14:I14"/>
    <mergeCell ref="D5:E5"/>
    <mergeCell ref="D8:E8"/>
    <mergeCell ref="D6:E6"/>
    <mergeCell ref="D10:E10"/>
    <mergeCell ref="D11:E11"/>
    <mergeCell ref="D9:E9"/>
    <mergeCell ref="D7:E7"/>
    <mergeCell ref="B11:C11"/>
    <mergeCell ref="B5:C5"/>
    <mergeCell ref="B10:C10"/>
    <mergeCell ref="B9:C9"/>
    <mergeCell ref="B8:C8"/>
    <mergeCell ref="B7:C7"/>
    <mergeCell ref="B6:C6"/>
  </mergeCells>
  <pageMargins left="0.7" right="0.7" top="0.75" bottom="0.75" header="0.3" footer="0.3"/>
  <pageSetup orientation="portrait" r:id="rId1"/>
  <extLst>
    <ext xmlns:x15="http://schemas.microsoft.com/office/spreadsheetml/2010/11/main" uri="{F7C9EE02-42E1-4005-9D12-6889AFFD525C}">
      <x15:webExtensions xmlns:xm="http://schemas.microsoft.com/office/excel/2006/main">
        <x15:webExtension appRef="{F95B741F-5550-4986-BEA1-6262D134DE35}">
          <xm:f>Dashboard!$D$8</xm:f>
        </x15:webExtension>
      </x15:webExtens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0" tint="-0.499984740745262"/>
  </sheetPr>
  <dimension ref="A1:M519"/>
  <sheetViews>
    <sheetView zoomScale="112" zoomScaleNormal="112" workbookViewId="0">
      <selection activeCell="A4" sqref="A4"/>
    </sheetView>
  </sheetViews>
  <sheetFormatPr defaultRowHeight="15" x14ac:dyDescent="0.25"/>
  <cols>
    <col min="1" max="1" width="26.7109375" customWidth="1"/>
    <col min="2" max="2" width="10.5703125" bestFit="1" customWidth="1"/>
    <col min="4" max="4" width="12" bestFit="1" customWidth="1"/>
    <col min="5" max="5" width="11.7109375" bestFit="1" customWidth="1"/>
    <col min="7" max="7" width="10.5703125" bestFit="1" customWidth="1"/>
    <col min="8" max="8" width="9.140625" customWidth="1"/>
    <col min="9" max="9" width="11.28515625" bestFit="1" customWidth="1"/>
    <col min="10" max="10" width="11.140625" bestFit="1" customWidth="1"/>
    <col min="11" max="11" width="9.28515625" bestFit="1" customWidth="1"/>
    <col min="12" max="12" width="9.7109375" bestFit="1" customWidth="1"/>
  </cols>
  <sheetData>
    <row r="1" spans="1:13" ht="20.25" thickBot="1" x14ac:dyDescent="0.35">
      <c r="A1" s="183" t="s">
        <v>227</v>
      </c>
      <c r="B1" s="183"/>
    </row>
    <row r="2" spans="1:13" ht="18.75" thickTop="1" thickBot="1" x14ac:dyDescent="0.35">
      <c r="A2" s="185" t="s">
        <v>167</v>
      </c>
      <c r="B2" s="185"/>
      <c r="I2" s="189"/>
      <c r="J2" s="189"/>
      <c r="K2" s="189"/>
      <c r="L2" s="189"/>
      <c r="M2" s="189"/>
    </row>
    <row r="3" spans="1:13" ht="15.75" thickTop="1" x14ac:dyDescent="0.25">
      <c r="A3" s="39" t="s">
        <v>203</v>
      </c>
      <c r="B3" s="40">
        <v>2.12E-2</v>
      </c>
    </row>
    <row r="4" spans="1:13" x14ac:dyDescent="0.25">
      <c r="A4" s="39" t="s">
        <v>206</v>
      </c>
      <c r="B4" s="48">
        <v>8.4000000000000005E-2</v>
      </c>
    </row>
    <row r="5" spans="1:13" x14ac:dyDescent="0.25">
      <c r="A5" s="87" t="s">
        <v>335</v>
      </c>
      <c r="B5" s="116" t="e">
        <f>'Beta Sensitivity'!I6</f>
        <v>#DIV/0!</v>
      </c>
    </row>
    <row r="6" spans="1:13" x14ac:dyDescent="0.25">
      <c r="A6" s="87" t="s">
        <v>207</v>
      </c>
      <c r="B6" s="91" t="e">
        <f>B3+(B5*(B4-B3))</f>
        <v>#DIV/0!</v>
      </c>
    </row>
    <row r="7" spans="1:13" s="51" customFormat="1" x14ac:dyDescent="0.25">
      <c r="A7" s="87" t="s">
        <v>247</v>
      </c>
      <c r="B7" s="89">
        <f>(Dashboard!D8*'Financial Information'!B121)</f>
        <v>0</v>
      </c>
    </row>
    <row r="8" spans="1:13" s="51" customFormat="1" x14ac:dyDescent="0.25">
      <c r="A8" s="87" t="s">
        <v>246</v>
      </c>
      <c r="B8" s="91" t="e">
        <f>B7/(B7+('Credit Metrics'!L11/1000000))</f>
        <v>#DIV/0!</v>
      </c>
    </row>
    <row r="9" spans="1:13" s="83" customFormat="1" x14ac:dyDescent="0.25">
      <c r="A9" s="87" t="s">
        <v>283</v>
      </c>
      <c r="B9" s="91" t="e">
        <f>(B6*B8)</f>
        <v>#DIV/0!</v>
      </c>
    </row>
    <row r="10" spans="1:13" x14ac:dyDescent="0.25">
      <c r="B10" s="4"/>
    </row>
    <row r="11" spans="1:13" s="79" customFormat="1" x14ac:dyDescent="0.25">
      <c r="A11" s="87" t="s">
        <v>285</v>
      </c>
      <c r="B11" s="91">
        <f ca="1">'Credit Metrics'!O11</f>
        <v>0</v>
      </c>
    </row>
    <row r="12" spans="1:13" x14ac:dyDescent="0.25">
      <c r="A12" s="87" t="s">
        <v>208</v>
      </c>
      <c r="B12" s="91" t="e">
        <f>'Ratio Analysis'!H23</f>
        <v>#DIV/0!</v>
      </c>
    </row>
    <row r="13" spans="1:13" x14ac:dyDescent="0.25">
      <c r="A13" s="87" t="s">
        <v>286</v>
      </c>
      <c r="B13" s="91" t="e">
        <f ca="1">'Credit Metrics'!O11*(1-'Risk Measures'!B12)</f>
        <v>#DIV/0!</v>
      </c>
      <c r="C13" s="20"/>
      <c r="D13" s="20"/>
      <c r="E13" s="20"/>
      <c r="F13" s="20"/>
      <c r="G13" s="20"/>
      <c r="H13" s="20"/>
    </row>
    <row r="14" spans="1:13" s="51" customFormat="1" x14ac:dyDescent="0.25">
      <c r="A14" s="87" t="s">
        <v>245</v>
      </c>
      <c r="B14" s="91" t="e">
        <f>1-B8</f>
        <v>#DIV/0!</v>
      </c>
      <c r="C14" s="20"/>
      <c r="D14" s="20"/>
      <c r="E14" s="20"/>
      <c r="F14" s="20"/>
      <c r="G14" s="20"/>
      <c r="H14" s="20"/>
    </row>
    <row r="15" spans="1:13" s="83" customFormat="1" x14ac:dyDescent="0.25">
      <c r="A15" s="87" t="s">
        <v>284</v>
      </c>
      <c r="B15" s="91" t="e">
        <f ca="1">B13*B14</f>
        <v>#DIV/0!</v>
      </c>
      <c r="C15" s="20"/>
      <c r="D15" s="20"/>
      <c r="E15" s="20"/>
      <c r="F15" s="20"/>
      <c r="G15" s="20"/>
      <c r="H15" s="20"/>
    </row>
    <row r="16" spans="1:13" x14ac:dyDescent="0.25">
      <c r="B16" s="4"/>
      <c r="C16" s="4"/>
      <c r="D16" s="4"/>
      <c r="E16" s="4"/>
      <c r="F16" s="4"/>
      <c r="G16" s="4"/>
      <c r="H16" s="4"/>
    </row>
    <row r="17" spans="1:7" x14ac:dyDescent="0.25">
      <c r="A17" s="33" t="s">
        <v>209</v>
      </c>
      <c r="B17" s="35" t="e">
        <f ca="1">B9+B15</f>
        <v>#DIV/0!</v>
      </c>
      <c r="C17" s="12"/>
      <c r="D17" s="12"/>
      <c r="E17" s="12"/>
      <c r="F17" s="12"/>
      <c r="G17" s="12"/>
    </row>
    <row r="514" spans="12:12" x14ac:dyDescent="0.25">
      <c r="L514" s="11"/>
    </row>
    <row r="515" spans="12:12" x14ac:dyDescent="0.25">
      <c r="L515" s="11"/>
    </row>
    <row r="516" spans="12:12" x14ac:dyDescent="0.25">
      <c r="L516" s="11"/>
    </row>
    <row r="517" spans="12:12" x14ac:dyDescent="0.25">
      <c r="L517" s="11"/>
    </row>
    <row r="518" spans="12:12" x14ac:dyDescent="0.25">
      <c r="L518" s="11"/>
    </row>
    <row r="519" spans="12:12" x14ac:dyDescent="0.25">
      <c r="L519" s="11"/>
    </row>
  </sheetData>
  <sheetProtection algorithmName="SHA-512" hashValue="GFPdGev47dV6KkGortbIGkpJQz4a8/dEg3eUOcEg4csVIvq9wA9WKVhvDHlTxE+l4J00TFvs/QeKQWDbd5EqBg==" saltValue="/VByBj+u711IgpdNCfZjhg==" spinCount="100000" sheet="1" objects="1" scenarios="1"/>
  <mergeCells count="3">
    <mergeCell ref="A2:B2"/>
    <mergeCell ref="I2:M2"/>
    <mergeCell ref="A1:B1"/>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0" tint="-0.499984740745262"/>
    <pageSetUpPr fitToPage="1"/>
  </sheetPr>
  <dimension ref="A1:S11"/>
  <sheetViews>
    <sheetView zoomScale="90" zoomScaleNormal="90" workbookViewId="0">
      <pane xSplit="1" ySplit="3" topLeftCell="H4" activePane="bottomRight" state="frozen"/>
      <selection pane="topRight" activeCell="B1" sqref="B1"/>
      <selection pane="bottomLeft" activeCell="A4" sqref="A4"/>
      <selection pane="bottomRight" activeCell="Q22" sqref="Q22"/>
    </sheetView>
  </sheetViews>
  <sheetFormatPr defaultRowHeight="15" x14ac:dyDescent="0.25"/>
  <cols>
    <col min="1" max="1" width="10.5703125" bestFit="1" customWidth="1"/>
    <col min="2" max="2" width="6.42578125" bestFit="1" customWidth="1"/>
    <col min="3" max="3" width="11.5703125" bestFit="1" customWidth="1"/>
    <col min="4" max="7" width="12.140625" bestFit="1" customWidth="1"/>
    <col min="8" max="10" width="11.140625" bestFit="1" customWidth="1"/>
    <col min="11" max="11" width="10.28515625" bestFit="1" customWidth="1"/>
    <col min="12" max="12" width="7.42578125" bestFit="1" customWidth="1"/>
    <col min="13" max="13" width="8.140625" bestFit="1" customWidth="1"/>
    <col min="14" max="14" width="10.28515625" bestFit="1" customWidth="1"/>
    <col min="15" max="15" width="17.85546875" customWidth="1"/>
    <col min="16" max="16" width="10.140625" bestFit="1" customWidth="1"/>
    <col min="17" max="17" width="10" bestFit="1" customWidth="1"/>
    <col min="18" max="18" width="9.5703125" customWidth="1"/>
    <col min="19" max="19" width="6.5703125" bestFit="1" customWidth="1"/>
  </cols>
  <sheetData>
    <row r="1" spans="1:19" ht="15.75" customHeight="1" thickBot="1" x14ac:dyDescent="0.35">
      <c r="A1" s="183"/>
      <c r="B1" s="183"/>
      <c r="C1" s="183"/>
      <c r="D1" s="183"/>
      <c r="E1" s="183"/>
      <c r="F1" s="183"/>
      <c r="G1" s="183"/>
      <c r="H1" s="183"/>
      <c r="I1" s="183"/>
      <c r="J1" s="183"/>
      <c r="K1" s="183"/>
      <c r="L1" s="183"/>
      <c r="M1" s="183"/>
      <c r="N1" s="183"/>
      <c r="O1" s="183"/>
      <c r="P1" s="183"/>
      <c r="Q1" s="183"/>
      <c r="R1" s="183"/>
      <c r="S1" s="183"/>
    </row>
    <row r="2" spans="1:19" ht="16.5" thickTop="1" thickBot="1" x14ac:dyDescent="0.3">
      <c r="A2" s="191" t="s">
        <v>313</v>
      </c>
      <c r="B2" s="191"/>
      <c r="C2" s="192"/>
      <c r="D2" s="190" t="s">
        <v>314</v>
      </c>
      <c r="E2" s="192"/>
      <c r="F2" s="190" t="s">
        <v>315</v>
      </c>
      <c r="G2" s="191"/>
      <c r="H2" s="191"/>
      <c r="I2" s="191"/>
      <c r="J2" s="193"/>
      <c r="K2" s="191" t="s">
        <v>316</v>
      </c>
      <c r="L2" s="191"/>
      <c r="M2" s="191"/>
      <c r="N2" s="192"/>
      <c r="O2" s="190" t="s">
        <v>317</v>
      </c>
      <c r="P2" s="191"/>
      <c r="Q2" s="192"/>
      <c r="R2" s="190" t="s">
        <v>318</v>
      </c>
      <c r="S2" s="191"/>
    </row>
    <row r="3" spans="1:19" ht="45" x14ac:dyDescent="0.25">
      <c r="A3" s="125" t="s">
        <v>319</v>
      </c>
      <c r="B3" s="126" t="s">
        <v>320</v>
      </c>
      <c r="C3" s="128" t="s">
        <v>321</v>
      </c>
      <c r="D3" s="125" t="s">
        <v>322</v>
      </c>
      <c r="E3" s="128" t="s">
        <v>272</v>
      </c>
      <c r="F3" s="125" t="s">
        <v>61</v>
      </c>
      <c r="G3" s="125" t="s">
        <v>63</v>
      </c>
      <c r="H3" s="125" t="s">
        <v>323</v>
      </c>
      <c r="I3" s="125" t="s">
        <v>195</v>
      </c>
      <c r="J3" s="146" t="s">
        <v>181</v>
      </c>
      <c r="K3" s="125" t="s">
        <v>324</v>
      </c>
      <c r="L3" s="125" t="s">
        <v>325</v>
      </c>
      <c r="M3" s="125" t="s">
        <v>326</v>
      </c>
      <c r="N3" s="128" t="s">
        <v>327</v>
      </c>
      <c r="O3" s="126" t="s">
        <v>328</v>
      </c>
      <c r="P3" s="126" t="s">
        <v>329</v>
      </c>
      <c r="Q3" s="128" t="s">
        <v>330</v>
      </c>
      <c r="R3" s="126" t="s">
        <v>332</v>
      </c>
      <c r="S3" s="126" t="s">
        <v>331</v>
      </c>
    </row>
    <row r="4" spans="1:19" x14ac:dyDescent="0.25">
      <c r="A4" s="124"/>
      <c r="B4" s="124"/>
      <c r="C4" s="129"/>
      <c r="D4" s="124"/>
      <c r="E4" s="129"/>
      <c r="F4" s="124"/>
      <c r="G4" s="124"/>
      <c r="H4" s="124"/>
      <c r="I4" s="124"/>
      <c r="J4" s="147"/>
      <c r="K4" s="124"/>
      <c r="L4" s="124"/>
      <c r="M4" s="124"/>
      <c r="N4" s="129"/>
      <c r="O4" s="124"/>
      <c r="P4" s="124"/>
      <c r="Q4" s="129"/>
      <c r="R4" s="124"/>
      <c r="S4" s="124"/>
    </row>
    <row r="5" spans="1:19" x14ac:dyDescent="0.25">
      <c r="A5" s="124" t="str">
        <f>T(Dashboard!D5)</f>
        <v/>
      </c>
      <c r="B5" s="139" t="str">
        <f>T(Dashboard!D6)</f>
        <v/>
      </c>
      <c r="C5" s="152">
        <f>Dashboard!D9</f>
        <v>0</v>
      </c>
      <c r="D5" s="38">
        <f>'Risk Measures'!B7</f>
        <v>0</v>
      </c>
      <c r="E5" s="130">
        <f>'Ratio Analysis'!B34</f>
        <v>0</v>
      </c>
      <c r="F5" s="38">
        <f>'Simplified Financial Statments'!B23</f>
        <v>0</v>
      </c>
      <c r="G5" s="38">
        <f>'Simplified Financial Statments'!B25</f>
        <v>0</v>
      </c>
      <c r="H5" s="38">
        <f>'Simplified Financial Statments'!B25+'Simplified Financial Statments'!B26</f>
        <v>0</v>
      </c>
      <c r="I5" s="38">
        <f>'Simplified Financial Statments'!B28</f>
        <v>0</v>
      </c>
      <c r="J5" s="148">
        <f>'Simplified Financial Statments'!B33</f>
        <v>0</v>
      </c>
      <c r="K5" s="4" t="e">
        <f>G5/$F$5</f>
        <v>#DIV/0!</v>
      </c>
      <c r="L5" s="4" t="e">
        <f>H5/$F$5</f>
        <v>#DIV/0!</v>
      </c>
      <c r="M5" s="4" t="e">
        <f>I5/$F$5</f>
        <v>#DIV/0!</v>
      </c>
      <c r="N5" s="141" t="e">
        <f>J5/$F$5</f>
        <v>#DIV/0!</v>
      </c>
      <c r="O5" s="142" t="e">
        <f>I5/E5</f>
        <v>#DIV/0!</v>
      </c>
      <c r="P5" s="142" t="e">
        <f>'Ratio Analysis'!B29</f>
        <v>#DIV/0!</v>
      </c>
      <c r="Q5" s="141" t="e">
        <f>'Ratio Analysis'!B30</f>
        <v>#DIV/0!</v>
      </c>
      <c r="R5" s="127" t="e">
        <f>'Risk Measures'!B5</f>
        <v>#DIV/0!</v>
      </c>
      <c r="S5" s="142" t="e">
        <f ca="1">'Risk Measures'!B17</f>
        <v>#DIV/0!</v>
      </c>
    </row>
    <row r="6" spans="1:19" x14ac:dyDescent="0.25">
      <c r="A6" s="50"/>
      <c r="B6" s="139"/>
      <c r="C6" s="152"/>
      <c r="D6" s="38"/>
      <c r="E6" s="130"/>
      <c r="F6" s="38"/>
      <c r="G6" s="38"/>
      <c r="H6" s="38"/>
      <c r="I6" s="38"/>
      <c r="J6" s="148"/>
      <c r="K6" s="4"/>
      <c r="L6" s="4"/>
      <c r="M6" s="4"/>
      <c r="N6" s="141"/>
      <c r="O6" s="142"/>
      <c r="P6" s="142"/>
      <c r="Q6" s="141"/>
      <c r="R6" s="127"/>
      <c r="S6" s="142"/>
    </row>
    <row r="7" spans="1:19" x14ac:dyDescent="0.25">
      <c r="A7" s="149"/>
      <c r="B7" s="140"/>
      <c r="C7" s="153"/>
      <c r="D7" s="38"/>
      <c r="E7" s="38"/>
      <c r="F7" s="143"/>
      <c r="G7" s="38"/>
      <c r="H7" s="38"/>
      <c r="I7" s="38"/>
      <c r="J7" s="148"/>
      <c r="K7" s="142"/>
      <c r="L7" s="4"/>
      <c r="M7" s="4"/>
      <c r="N7" s="141"/>
      <c r="O7" s="4"/>
      <c r="P7" s="4"/>
      <c r="Q7" s="4"/>
      <c r="R7" s="144"/>
      <c r="S7" s="4"/>
    </row>
    <row r="8" spans="1:19" x14ac:dyDescent="0.25">
      <c r="A8" s="150"/>
      <c r="B8" s="151"/>
      <c r="C8" s="154"/>
      <c r="D8" s="157"/>
      <c r="E8" s="155"/>
      <c r="F8" s="157"/>
      <c r="G8" s="155"/>
      <c r="H8" s="155"/>
      <c r="I8" s="155"/>
      <c r="J8" s="158"/>
      <c r="K8" s="156"/>
      <c r="L8" s="156"/>
      <c r="M8" s="156"/>
      <c r="N8" s="156"/>
      <c r="O8" s="159"/>
      <c r="P8" s="156"/>
      <c r="Q8" s="156"/>
      <c r="R8" s="164"/>
      <c r="S8" s="156"/>
    </row>
    <row r="9" spans="1:19" ht="15.75" thickBot="1" x14ac:dyDescent="0.3">
      <c r="A9" s="3" t="s">
        <v>333</v>
      </c>
      <c r="K9" s="160" t="e">
        <f>AVERAGE(K5,K7,K8)</f>
        <v>#DIV/0!</v>
      </c>
      <c r="L9" s="160" t="e">
        <f t="shared" ref="L9:S9" si="0">AVERAGE(L5,L7,L8)</f>
        <v>#DIV/0!</v>
      </c>
      <c r="M9" s="160" t="e">
        <f t="shared" si="0"/>
        <v>#DIV/0!</v>
      </c>
      <c r="N9" s="160" t="e">
        <f t="shared" si="0"/>
        <v>#DIV/0!</v>
      </c>
      <c r="O9" s="160" t="e">
        <f t="shared" si="0"/>
        <v>#DIV/0!</v>
      </c>
      <c r="P9" s="160" t="e">
        <f t="shared" si="0"/>
        <v>#DIV/0!</v>
      </c>
      <c r="Q9" s="160" t="e">
        <f t="shared" si="0"/>
        <v>#DIV/0!</v>
      </c>
      <c r="R9" s="161" t="e">
        <f t="shared" si="0"/>
        <v>#DIV/0!</v>
      </c>
      <c r="S9" s="160" t="e">
        <f t="shared" ca="1" si="0"/>
        <v>#DIV/0!</v>
      </c>
    </row>
    <row r="10" spans="1:19" ht="16.5" thickTop="1" thickBot="1" x14ac:dyDescent="0.3">
      <c r="A10" s="3" t="s">
        <v>334</v>
      </c>
      <c r="K10" s="160" t="e">
        <f>MEDIAN(K5,K7,K8)</f>
        <v>#DIV/0!</v>
      </c>
      <c r="L10" s="160" t="e">
        <f t="shared" ref="L10:S10" si="1">MEDIAN(L5,L7,L8)</f>
        <v>#DIV/0!</v>
      </c>
      <c r="M10" s="160" t="e">
        <f t="shared" si="1"/>
        <v>#DIV/0!</v>
      </c>
      <c r="N10" s="160" t="e">
        <f t="shared" si="1"/>
        <v>#DIV/0!</v>
      </c>
      <c r="O10" s="160" t="e">
        <f t="shared" si="1"/>
        <v>#DIV/0!</v>
      </c>
      <c r="P10" s="160" t="e">
        <f t="shared" si="1"/>
        <v>#DIV/0!</v>
      </c>
      <c r="Q10" s="160" t="e">
        <f t="shared" si="1"/>
        <v>#DIV/0!</v>
      </c>
      <c r="R10" s="161" t="e">
        <f t="shared" si="1"/>
        <v>#DIV/0!</v>
      </c>
      <c r="S10" s="160" t="e">
        <f t="shared" ca="1" si="1"/>
        <v>#DIV/0!</v>
      </c>
    </row>
    <row r="11" spans="1:19" ht="15.75" thickTop="1" x14ac:dyDescent="0.25"/>
  </sheetData>
  <mergeCells count="7">
    <mergeCell ref="R2:S2"/>
    <mergeCell ref="A1:S1"/>
    <mergeCell ref="A2:C2"/>
    <mergeCell ref="D2:E2"/>
    <mergeCell ref="F2:J2"/>
    <mergeCell ref="K2:N2"/>
    <mergeCell ref="O2:Q2"/>
  </mergeCells>
  <pageMargins left="0.7" right="0.7" top="0.75" bottom="0.75" header="0.3" footer="0.3"/>
  <pageSetup scale="61"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0" tint="-0.499984740745262"/>
  </sheetPr>
  <dimension ref="A1:H31"/>
  <sheetViews>
    <sheetView zoomScaleNormal="100" workbookViewId="0">
      <pane xSplit="1" ySplit="3" topLeftCell="B4" activePane="bottomRight" state="frozen"/>
      <selection activeCell="A16" sqref="A16"/>
      <selection pane="topRight" activeCell="A16" sqref="A16"/>
      <selection pane="bottomLeft" activeCell="A16" sqref="A16"/>
      <selection pane="bottomRight" activeCell="H4" sqref="H4"/>
    </sheetView>
  </sheetViews>
  <sheetFormatPr defaultRowHeight="15" x14ac:dyDescent="0.25"/>
  <cols>
    <col min="1" max="1" width="30.85546875" bestFit="1" customWidth="1"/>
    <col min="2" max="6" width="11.5703125" bestFit="1" customWidth="1"/>
    <col min="7" max="7" width="10.5703125" style="43" customWidth="1"/>
  </cols>
  <sheetData>
    <row r="1" spans="1:8" ht="20.25" thickBot="1" x14ac:dyDescent="0.35">
      <c r="A1" s="183" t="s">
        <v>244</v>
      </c>
      <c r="B1" s="183"/>
      <c r="C1" s="183"/>
      <c r="D1" s="183"/>
      <c r="E1" s="183"/>
      <c r="F1" s="183"/>
      <c r="G1" s="183"/>
      <c r="H1" s="183"/>
    </row>
    <row r="2" spans="1:8" s="59" customFormat="1" ht="18.75" thickTop="1" thickBot="1" x14ac:dyDescent="0.35">
      <c r="A2" s="185" t="s">
        <v>310</v>
      </c>
      <c r="B2" s="185"/>
      <c r="C2" s="185"/>
      <c r="D2" s="185"/>
      <c r="E2" s="185"/>
      <c r="F2" s="185"/>
      <c r="G2" s="185"/>
      <c r="H2" s="185"/>
    </row>
    <row r="3" spans="1:8" ht="18.75" thickTop="1" thickBot="1" x14ac:dyDescent="0.35">
      <c r="B3" s="24">
        <f>'Simplified Financial Statments'!B2</f>
        <v>42278</v>
      </c>
      <c r="C3" s="24">
        <f>'Simplified Financial Statments'!C2</f>
        <v>42005</v>
      </c>
      <c r="D3" s="24">
        <f>'Simplified Financial Statments'!D2</f>
        <v>41640</v>
      </c>
      <c r="E3" s="24">
        <f>'Simplified Financial Statments'!E2</f>
        <v>41275</v>
      </c>
      <c r="F3" s="24">
        <f>'Simplified Financial Statments'!F2</f>
        <v>40909</v>
      </c>
      <c r="G3" s="24">
        <f>'Simplified Financial Statments'!G2</f>
        <v>40544</v>
      </c>
      <c r="H3" s="42" t="s">
        <v>228</v>
      </c>
    </row>
    <row r="4" spans="1:8" ht="16.5" thickTop="1" thickBot="1" x14ac:dyDescent="0.3">
      <c r="A4" s="18" t="s">
        <v>61</v>
      </c>
      <c r="B4" s="105">
        <f>('Simplified Financial Statments'!B23)</f>
        <v>0</v>
      </c>
      <c r="C4" s="105">
        <f>('Simplified Financial Statments'!C23)</f>
        <v>0</v>
      </c>
      <c r="D4" s="105">
        <f>('Simplified Financial Statments'!D23)</f>
        <v>0</v>
      </c>
      <c r="E4" s="105">
        <f>('Simplified Financial Statments'!E23)</f>
        <v>0</v>
      </c>
      <c r="F4" s="105">
        <f>('Simplified Financial Statments'!F23)</f>
        <v>0</v>
      </c>
      <c r="G4" s="105">
        <f>('Simplified Financial Statments'!G23)</f>
        <v>0</v>
      </c>
      <c r="H4" s="108" t="e">
        <f>((B4/F4)^(1/6))-1</f>
        <v>#DIV/0!</v>
      </c>
    </row>
    <row r="5" spans="1:8" ht="15.75" thickTop="1" x14ac:dyDescent="0.25">
      <c r="A5" s="49" t="s">
        <v>231</v>
      </c>
      <c r="B5" s="91" t="e">
        <f>(B4-C4)/C4</f>
        <v>#DIV/0!</v>
      </c>
      <c r="C5" s="91" t="e">
        <f t="shared" ref="C5:F5" si="0">(C4-D4)/D4</f>
        <v>#DIV/0!</v>
      </c>
      <c r="D5" s="91" t="e">
        <f t="shared" si="0"/>
        <v>#DIV/0!</v>
      </c>
      <c r="E5" s="91" t="e">
        <f t="shared" si="0"/>
        <v>#DIV/0!</v>
      </c>
      <c r="F5" s="91" t="e">
        <f t="shared" si="0"/>
        <v>#DIV/0!</v>
      </c>
    </row>
    <row r="6" spans="1:8" ht="15.75" thickBot="1" x14ac:dyDescent="0.3">
      <c r="A6" s="18" t="s">
        <v>62</v>
      </c>
      <c r="B6" s="105">
        <f>('Simplified Financial Statments'!B24)</f>
        <v>0</v>
      </c>
      <c r="C6" s="105">
        <f>('Simplified Financial Statments'!C24)</f>
        <v>0</v>
      </c>
      <c r="D6" s="105">
        <f>('Simplified Financial Statments'!D24)</f>
        <v>0</v>
      </c>
      <c r="E6" s="105">
        <f>('Simplified Financial Statments'!E24)</f>
        <v>0</v>
      </c>
      <c r="F6" s="105">
        <f>('Simplified Financial Statments'!F24)</f>
        <v>0</v>
      </c>
      <c r="G6" s="105">
        <f>('Simplified Financial Statments'!G24)</f>
        <v>0</v>
      </c>
      <c r="H6" s="108" t="e">
        <f>((B6/F6)^(1/6))-1</f>
        <v>#DIV/0!</v>
      </c>
    </row>
    <row r="7" spans="1:8" ht="15.75" thickTop="1" x14ac:dyDescent="0.25">
      <c r="A7" s="50" t="s">
        <v>232</v>
      </c>
      <c r="B7" s="91" t="e">
        <f>(B6-C6)/C6</f>
        <v>#DIV/0!</v>
      </c>
      <c r="C7" s="91" t="e">
        <f t="shared" ref="C7:F7" si="1">(C6-D6)/D6</f>
        <v>#DIV/0!</v>
      </c>
      <c r="D7" s="91" t="e">
        <f t="shared" si="1"/>
        <v>#DIV/0!</v>
      </c>
      <c r="E7" s="91" t="e">
        <f t="shared" si="1"/>
        <v>#DIV/0!</v>
      </c>
      <c r="F7" s="91" t="e">
        <f t="shared" si="1"/>
        <v>#DIV/0!</v>
      </c>
      <c r="G7" s="28"/>
      <c r="H7" s="8"/>
    </row>
    <row r="8" spans="1:8" x14ac:dyDescent="0.25">
      <c r="A8" s="50" t="s">
        <v>229</v>
      </c>
      <c r="B8" s="104">
        <f>'Simplified Financial Statments'!B25</f>
        <v>0</v>
      </c>
      <c r="C8" s="104">
        <f>'Simplified Financial Statments'!C25</f>
        <v>0</v>
      </c>
      <c r="D8" s="104">
        <f>'Simplified Financial Statments'!D25</f>
        <v>0</v>
      </c>
      <c r="E8" s="104">
        <f>'Simplified Financial Statments'!E25</f>
        <v>0</v>
      </c>
      <c r="F8" s="104">
        <f>'Simplified Financial Statments'!F25</f>
        <v>0</v>
      </c>
      <c r="G8" s="104">
        <f>'Simplified Financial Statments'!G25</f>
        <v>0</v>
      </c>
      <c r="H8" s="8"/>
    </row>
    <row r="9" spans="1:8" x14ac:dyDescent="0.25">
      <c r="A9" s="50" t="s">
        <v>230</v>
      </c>
      <c r="B9" s="104" t="e">
        <f>B4*'Ratio Analysis'!$H$24</f>
        <v>#DIV/0!</v>
      </c>
      <c r="C9" s="104" t="e">
        <f>C4*'Ratio Analysis'!$H$24</f>
        <v>#DIV/0!</v>
      </c>
      <c r="D9" s="104" t="e">
        <f>D4*'Ratio Analysis'!$H$24</f>
        <v>#DIV/0!</v>
      </c>
      <c r="E9" s="104" t="e">
        <f>E4*'Ratio Analysis'!$H$24</f>
        <v>#DIV/0!</v>
      </c>
      <c r="F9" s="104" t="e">
        <f>F4*'Ratio Analysis'!$H$24</f>
        <v>#DIV/0!</v>
      </c>
      <c r="G9" s="104" t="e">
        <f>G4*'Ratio Analysis'!$H$24</f>
        <v>#DIV/0!</v>
      </c>
      <c r="H9" s="8"/>
    </row>
    <row r="10" spans="1:8" s="44" customFormat="1" x14ac:dyDescent="0.25">
      <c r="A10" s="50" t="s">
        <v>239</v>
      </c>
      <c r="B10" s="104" t="e">
        <f>B8-B9</f>
        <v>#DIV/0!</v>
      </c>
      <c r="C10" s="104" t="e">
        <f t="shared" ref="C10:G10" si="2">C8-C9</f>
        <v>#DIV/0!</v>
      </c>
      <c r="D10" s="104" t="e">
        <f t="shared" si="2"/>
        <v>#DIV/0!</v>
      </c>
      <c r="E10" s="104" t="e">
        <f t="shared" si="2"/>
        <v>#DIV/0!</v>
      </c>
      <c r="F10" s="104" t="e">
        <f t="shared" si="2"/>
        <v>#DIV/0!</v>
      </c>
      <c r="G10" s="104" t="e">
        <f t="shared" si="2"/>
        <v>#DIV/0!</v>
      </c>
      <c r="H10" s="8"/>
    </row>
    <row r="11" spans="1:8" ht="15.75" thickBot="1" x14ac:dyDescent="0.3">
      <c r="A11" s="18" t="s">
        <v>233</v>
      </c>
      <c r="B11" s="105">
        <f>'Simplified Financial Statments'!B26</f>
        <v>0</v>
      </c>
      <c r="C11" s="105">
        <f>'Simplified Financial Statments'!C26</f>
        <v>0</v>
      </c>
      <c r="D11" s="105">
        <f>'Simplified Financial Statments'!D26</f>
        <v>0</v>
      </c>
      <c r="E11" s="105">
        <f>'Simplified Financial Statments'!E26</f>
        <v>0</v>
      </c>
      <c r="F11" s="105">
        <f>'Simplified Financial Statments'!F26</f>
        <v>0</v>
      </c>
      <c r="G11" s="105">
        <f>'Simplified Financial Statments'!G26</f>
        <v>0</v>
      </c>
      <c r="H11" s="108" t="e">
        <f t="shared" ref="H11:H25" si="3">((B11/F11)^(1/6))-1</f>
        <v>#DIV/0!</v>
      </c>
    </row>
    <row r="12" spans="1:8" ht="15.75" thickTop="1" x14ac:dyDescent="0.25">
      <c r="A12" s="50" t="s">
        <v>234</v>
      </c>
      <c r="B12" s="91" t="e">
        <f>(B11-C11)/C11</f>
        <v>#DIV/0!</v>
      </c>
      <c r="C12" s="91" t="e">
        <f t="shared" ref="C12:F12" si="4">(C11-D11)/D11</f>
        <v>#DIV/0!</v>
      </c>
      <c r="D12" s="91" t="e">
        <f t="shared" si="4"/>
        <v>#DIV/0!</v>
      </c>
      <c r="E12" s="91" t="e">
        <f t="shared" si="4"/>
        <v>#DIV/0!</v>
      </c>
      <c r="F12" s="91" t="e">
        <f t="shared" si="4"/>
        <v>#DIV/0!</v>
      </c>
    </row>
    <row r="13" spans="1:8" ht="15.75" thickBot="1" x14ac:dyDescent="0.3">
      <c r="A13" s="16" t="s">
        <v>235</v>
      </c>
      <c r="B13" s="105">
        <f>'Simplified Financial Statments'!B27</f>
        <v>0</v>
      </c>
      <c r="C13" s="105">
        <f>'Simplified Financial Statments'!C27</f>
        <v>0</v>
      </c>
      <c r="D13" s="105">
        <f>'Simplified Financial Statments'!D27</f>
        <v>0</v>
      </c>
      <c r="E13" s="105">
        <f>'Simplified Financial Statments'!E27</f>
        <v>0</v>
      </c>
      <c r="F13" s="105">
        <f>'Simplified Financial Statments'!F27</f>
        <v>0</v>
      </c>
      <c r="G13" s="105">
        <f>'Simplified Financial Statments'!G27</f>
        <v>0</v>
      </c>
      <c r="H13" s="108" t="e">
        <f>((B13/F13)^(1/6))-1</f>
        <v>#DIV/0!</v>
      </c>
    </row>
    <row r="14" spans="1:8" ht="15.75" thickTop="1" x14ac:dyDescent="0.25">
      <c r="A14" s="50" t="s">
        <v>236</v>
      </c>
      <c r="B14" s="91" t="e">
        <f>(B13-C13)/C13</f>
        <v>#DIV/0!</v>
      </c>
      <c r="C14" s="91" t="e">
        <f t="shared" ref="C14:F14" si="5">(C13-D13)/D13</f>
        <v>#DIV/0!</v>
      </c>
      <c r="D14" s="91" t="e">
        <f t="shared" si="5"/>
        <v>#DIV/0!</v>
      </c>
      <c r="E14" s="91" t="e">
        <f t="shared" si="5"/>
        <v>#DIV/0!</v>
      </c>
      <c r="F14" s="91" t="e">
        <f t="shared" si="5"/>
        <v>#DIV/0!</v>
      </c>
      <c r="H14" s="8"/>
    </row>
    <row r="15" spans="1:8" x14ac:dyDescent="0.25">
      <c r="A15" s="50" t="s">
        <v>237</v>
      </c>
      <c r="B15" s="104">
        <f>'Simplified Financial Statments'!B28</f>
        <v>0</v>
      </c>
      <c r="C15" s="104">
        <f>'Simplified Financial Statments'!C28</f>
        <v>0</v>
      </c>
      <c r="D15" s="104">
        <f>'Simplified Financial Statments'!D28</f>
        <v>0</v>
      </c>
      <c r="E15" s="104">
        <f>'Simplified Financial Statments'!E28</f>
        <v>0</v>
      </c>
      <c r="F15" s="104">
        <f>'Simplified Financial Statments'!F28</f>
        <v>0</v>
      </c>
      <c r="G15" s="104">
        <f>'Simplified Financial Statments'!G28</f>
        <v>0</v>
      </c>
      <c r="H15" s="8"/>
    </row>
    <row r="16" spans="1:8" x14ac:dyDescent="0.25">
      <c r="A16" s="50" t="s">
        <v>238</v>
      </c>
      <c r="B16" s="104" t="e">
        <f>B4*'Ratio Analysis'!$H$27</f>
        <v>#DIV/0!</v>
      </c>
      <c r="C16" s="104" t="e">
        <f>C4*'Ratio Analysis'!$H$27</f>
        <v>#DIV/0!</v>
      </c>
      <c r="D16" s="104" t="e">
        <f>D4*'Ratio Analysis'!$H$27</f>
        <v>#DIV/0!</v>
      </c>
      <c r="E16" s="104" t="e">
        <f>E4*'Ratio Analysis'!$H$27</f>
        <v>#DIV/0!</v>
      </c>
      <c r="F16" s="104" t="e">
        <f>F4*'Ratio Analysis'!$H$27</f>
        <v>#DIV/0!</v>
      </c>
      <c r="G16" s="104" t="e">
        <f>G4*'Ratio Analysis'!$H$27</f>
        <v>#DIV/0!</v>
      </c>
      <c r="H16" s="8"/>
    </row>
    <row r="17" spans="1:8" x14ac:dyDescent="0.25">
      <c r="A17" s="50" t="s">
        <v>240</v>
      </c>
      <c r="B17" s="104" t="e">
        <f>B15-B16</f>
        <v>#DIV/0!</v>
      </c>
      <c r="C17" s="104" t="e">
        <f t="shared" ref="C17:G17" si="6">C15-C16</f>
        <v>#DIV/0!</v>
      </c>
      <c r="D17" s="104" t="e">
        <f t="shared" si="6"/>
        <v>#DIV/0!</v>
      </c>
      <c r="E17" s="104" t="e">
        <f t="shared" si="6"/>
        <v>#DIV/0!</v>
      </c>
      <c r="F17" s="104" t="e">
        <f t="shared" si="6"/>
        <v>#DIV/0!</v>
      </c>
      <c r="G17" s="104" t="e">
        <f t="shared" si="6"/>
        <v>#DIV/0!</v>
      </c>
      <c r="H17" s="8"/>
    </row>
    <row r="18" spans="1:8" ht="15.75" thickBot="1" x14ac:dyDescent="0.3">
      <c r="A18" s="16" t="s">
        <v>68</v>
      </c>
      <c r="B18" s="105">
        <f>'Simplified Financial Statments'!B29</f>
        <v>0</v>
      </c>
      <c r="C18" s="105">
        <f>'Simplified Financial Statments'!C29</f>
        <v>0</v>
      </c>
      <c r="D18" s="105">
        <f>'Simplified Financial Statments'!D29</f>
        <v>0</v>
      </c>
      <c r="E18" s="105">
        <f>'Simplified Financial Statments'!E29</f>
        <v>0</v>
      </c>
      <c r="F18" s="105">
        <f>'Simplified Financial Statments'!F29</f>
        <v>0</v>
      </c>
      <c r="G18" s="105">
        <f>'Simplified Financial Statments'!G29</f>
        <v>0</v>
      </c>
      <c r="H18" s="8"/>
    </row>
    <row r="19" spans="1:8" ht="16.5" thickTop="1" thickBot="1" x14ac:dyDescent="0.3">
      <c r="A19" s="16" t="s">
        <v>201</v>
      </c>
      <c r="B19" s="105">
        <f>'Simplified Financial Statments'!B32</f>
        <v>0</v>
      </c>
      <c r="C19" s="105">
        <f>'Simplified Financial Statments'!C32</f>
        <v>0</v>
      </c>
      <c r="D19" s="105">
        <f>'Simplified Financial Statments'!D32</f>
        <v>0</v>
      </c>
      <c r="E19" s="105">
        <f>'Simplified Financial Statments'!E32</f>
        <v>0</v>
      </c>
      <c r="F19" s="105">
        <f>'Simplified Financial Statments'!F32</f>
        <v>0</v>
      </c>
      <c r="G19" s="105">
        <f>'Simplified Financial Statments'!G32</f>
        <v>0</v>
      </c>
      <c r="H19" s="8"/>
    </row>
    <row r="20" spans="1:8" ht="15.75" thickTop="1" x14ac:dyDescent="0.25">
      <c r="A20" s="50" t="s">
        <v>241</v>
      </c>
      <c r="B20" s="104" t="e">
        <f>-(B16+B18)*'Ratio Analysis'!$H$23</f>
        <v>#DIV/0!</v>
      </c>
      <c r="C20" s="104" t="e">
        <f>-(C16+C18)*'Ratio Analysis'!$H$23</f>
        <v>#DIV/0!</v>
      </c>
      <c r="D20" s="104" t="e">
        <f>-(D16+D18)*'Ratio Analysis'!$H$23</f>
        <v>#DIV/0!</v>
      </c>
      <c r="E20" s="104" t="e">
        <f>-(E16+E18)*'Ratio Analysis'!$H$23</f>
        <v>#DIV/0!</v>
      </c>
      <c r="F20" s="104" t="e">
        <f>-(F16+F18)*'Ratio Analysis'!$H$23</f>
        <v>#DIV/0!</v>
      </c>
      <c r="G20" s="104" t="e">
        <f>-(G16+G18)*'Ratio Analysis'!$H$23</f>
        <v>#DIV/0!</v>
      </c>
      <c r="H20" s="8"/>
    </row>
    <row r="21" spans="1:8" ht="15.75" thickBot="1" x14ac:dyDescent="0.3">
      <c r="A21" s="16" t="s">
        <v>181</v>
      </c>
      <c r="B21" s="105">
        <f>'Simplified Financial Statments'!B33</f>
        <v>0</v>
      </c>
      <c r="C21" s="105">
        <f>'Simplified Financial Statments'!C33</f>
        <v>0</v>
      </c>
      <c r="D21" s="105">
        <f>'Simplified Financial Statments'!D33</f>
        <v>0</v>
      </c>
      <c r="E21" s="105">
        <f>'Simplified Financial Statments'!E33</f>
        <v>0</v>
      </c>
      <c r="F21" s="105">
        <f>'Simplified Financial Statments'!F33</f>
        <v>0</v>
      </c>
      <c r="G21" s="105">
        <f>'Simplified Financial Statments'!G33</f>
        <v>0</v>
      </c>
      <c r="H21" s="108" t="e">
        <f t="shared" si="3"/>
        <v>#DIV/0!</v>
      </c>
    </row>
    <row r="22" spans="1:8" ht="15.75" thickTop="1" x14ac:dyDescent="0.25">
      <c r="A22" s="50" t="s">
        <v>242</v>
      </c>
      <c r="B22" s="91" t="e">
        <f>(B21-C21)/C21</f>
        <v>#DIV/0!</v>
      </c>
      <c r="C22" s="91" t="e">
        <f t="shared" ref="C22:F22" si="7">(C21-D21)/D21</f>
        <v>#DIV/0!</v>
      </c>
      <c r="D22" s="91" t="e">
        <f t="shared" si="7"/>
        <v>#DIV/0!</v>
      </c>
      <c r="E22" s="91" t="e">
        <f t="shared" si="7"/>
        <v>#DIV/0!</v>
      </c>
      <c r="F22" s="91" t="e">
        <f t="shared" si="7"/>
        <v>#DIV/0!</v>
      </c>
      <c r="G22" s="51"/>
      <c r="H22" s="8"/>
    </row>
    <row r="23" spans="1:8" x14ac:dyDescent="0.25">
      <c r="A23" s="50" t="s">
        <v>243</v>
      </c>
      <c r="B23" s="104" t="e">
        <f>B4*'Ratio Analysis'!$H$28</f>
        <v>#DIV/0!</v>
      </c>
      <c r="C23" s="104" t="e">
        <f>C4*'Ratio Analysis'!$H$28</f>
        <v>#DIV/0!</v>
      </c>
      <c r="D23" s="104" t="e">
        <f>D4*'Ratio Analysis'!$H$28</f>
        <v>#DIV/0!</v>
      </c>
      <c r="E23" s="104" t="e">
        <f>E4*'Ratio Analysis'!$H$28</f>
        <v>#DIV/0!</v>
      </c>
      <c r="F23" s="104" t="e">
        <f>F4*'Ratio Analysis'!$H$28</f>
        <v>#DIV/0!</v>
      </c>
      <c r="G23" s="104" t="e">
        <f>G4*'Ratio Analysis'!$H$28</f>
        <v>#DIV/0!</v>
      </c>
      <c r="H23" s="8"/>
    </row>
    <row r="24" spans="1:8" s="124" customFormat="1" x14ac:dyDescent="0.25">
      <c r="A24" s="50" t="s">
        <v>338</v>
      </c>
      <c r="B24" s="104" t="e">
        <f>B21-B23</f>
        <v>#DIV/0!</v>
      </c>
      <c r="C24" s="104" t="e">
        <f t="shared" ref="C24:G24" si="8">C21-C23</f>
        <v>#DIV/0!</v>
      </c>
      <c r="D24" s="104" t="e">
        <f t="shared" si="8"/>
        <v>#DIV/0!</v>
      </c>
      <c r="E24" s="104" t="e">
        <f t="shared" si="8"/>
        <v>#DIV/0!</v>
      </c>
      <c r="F24" s="104" t="e">
        <f t="shared" si="8"/>
        <v>#DIV/0!</v>
      </c>
      <c r="G24" s="104" t="e">
        <f t="shared" si="8"/>
        <v>#DIV/0!</v>
      </c>
      <c r="H24" s="8"/>
    </row>
    <row r="25" spans="1:8" ht="15.75" thickBot="1" x14ac:dyDescent="0.3">
      <c r="A25" s="16" t="s">
        <v>145</v>
      </c>
      <c r="B25" s="105">
        <f>'Ratio Analysis'!B7</f>
        <v>0</v>
      </c>
      <c r="C25" s="105">
        <f>'Ratio Analysis'!C7</f>
        <v>0</v>
      </c>
      <c r="D25" s="105">
        <f>'Ratio Analysis'!D7</f>
        <v>0</v>
      </c>
      <c r="E25" s="105">
        <f>'Ratio Analysis'!E7</f>
        <v>0</v>
      </c>
      <c r="F25" s="105">
        <f>'Ratio Analysis'!F7</f>
        <v>0</v>
      </c>
      <c r="G25" s="105">
        <f>'Ratio Analysis'!G7</f>
        <v>0</v>
      </c>
      <c r="H25" s="108" t="e">
        <f t="shared" si="3"/>
        <v>#DIV/0!</v>
      </c>
    </row>
    <row r="26" spans="1:8" ht="15.75" thickTop="1" x14ac:dyDescent="0.25">
      <c r="A26" s="50" t="s">
        <v>260</v>
      </c>
      <c r="B26" s="91" t="e">
        <f>(B25-C25)/C25</f>
        <v>#DIV/0!</v>
      </c>
      <c r="C26" s="91" t="e">
        <f t="shared" ref="C26:F26" si="9">(C25-D25)/D25</f>
        <v>#DIV/0!</v>
      </c>
      <c r="D26" s="91" t="e">
        <f t="shared" si="9"/>
        <v>#DIV/0!</v>
      </c>
      <c r="E26" s="91" t="e">
        <f t="shared" si="9"/>
        <v>#DIV/0!</v>
      </c>
      <c r="F26" s="91" t="e">
        <f t="shared" si="9"/>
        <v>#DIV/0!</v>
      </c>
    </row>
    <row r="27" spans="1:8" ht="15.75" thickBot="1" x14ac:dyDescent="0.3">
      <c r="A27" s="16" t="s">
        <v>113</v>
      </c>
      <c r="B27" s="105">
        <f>'Simplified Financial Statments'!B58</f>
        <v>0</v>
      </c>
      <c r="C27" s="105">
        <f>'Simplified Financial Statments'!C58</f>
        <v>0</v>
      </c>
      <c r="D27" s="105">
        <f>'Simplified Financial Statments'!D58</f>
        <v>0</v>
      </c>
      <c r="E27" s="105">
        <f>'Simplified Financial Statments'!E58</f>
        <v>0</v>
      </c>
      <c r="F27" s="105">
        <f>'Simplified Financial Statments'!F58</f>
        <v>0</v>
      </c>
      <c r="G27" s="105">
        <f>'Simplified Financial Statments'!G58</f>
        <v>0</v>
      </c>
      <c r="H27" s="108" t="e">
        <f>((B27/F27)^(1/6))-1</f>
        <v>#DIV/0!</v>
      </c>
    </row>
    <row r="28" spans="1:8" ht="15.75" thickTop="1" x14ac:dyDescent="0.25">
      <c r="A28" s="50" t="s">
        <v>255</v>
      </c>
      <c r="B28" s="91" t="e">
        <f>(B27-C27)/C27</f>
        <v>#DIV/0!</v>
      </c>
      <c r="C28" s="91" t="e">
        <f t="shared" ref="C28:F28" si="10">(C27-D27)/D27</f>
        <v>#DIV/0!</v>
      </c>
      <c r="D28" s="91" t="e">
        <f t="shared" si="10"/>
        <v>#DIV/0!</v>
      </c>
      <c r="E28" s="91" t="e">
        <f t="shared" si="10"/>
        <v>#DIV/0!</v>
      </c>
      <c r="F28" s="91" t="e">
        <f t="shared" si="10"/>
        <v>#DIV/0!</v>
      </c>
      <c r="H28" s="8"/>
    </row>
    <row r="29" spans="1:8" x14ac:dyDescent="0.25">
      <c r="A29" s="50" t="s">
        <v>256</v>
      </c>
      <c r="B29" s="104">
        <f>B27-C27</f>
        <v>0</v>
      </c>
      <c r="C29" s="104">
        <f t="shared" ref="C29:F29" si="11">C27-D27</f>
        <v>0</v>
      </c>
      <c r="D29" s="104">
        <f t="shared" si="11"/>
        <v>0</v>
      </c>
      <c r="E29" s="104">
        <f t="shared" si="11"/>
        <v>0</v>
      </c>
      <c r="F29" s="104">
        <f t="shared" si="11"/>
        <v>0</v>
      </c>
      <c r="H29" s="8"/>
    </row>
    <row r="30" spans="1:8" ht="15.75" thickBot="1" x14ac:dyDescent="0.3">
      <c r="A30" s="16" t="s">
        <v>267</v>
      </c>
      <c r="B30" s="97" t="e">
        <f>'Ratio Analysis'!B17</f>
        <v>#DIV/0!</v>
      </c>
      <c r="C30" s="97" t="e">
        <f>'Ratio Analysis'!C17</f>
        <v>#DIV/0!</v>
      </c>
      <c r="D30" s="97" t="e">
        <f>'Ratio Analysis'!D17</f>
        <v>#DIV/0!</v>
      </c>
      <c r="E30" s="97" t="e">
        <f>'Ratio Analysis'!E17</f>
        <v>#DIV/0!</v>
      </c>
      <c r="F30" s="97" t="e">
        <f>'Ratio Analysis'!F17</f>
        <v>#DIV/0!</v>
      </c>
      <c r="G30" s="97" t="e">
        <f>'Ratio Analysis'!G17</f>
        <v>#DIV/0!</v>
      </c>
      <c r="H30" s="108" t="e">
        <f t="shared" ref="H30" si="12">((B30/F30)^(1/6))-1</f>
        <v>#DIV/0!</v>
      </c>
    </row>
    <row r="31" spans="1:8" ht="15.75" thickTop="1" x14ac:dyDescent="0.25">
      <c r="A31" s="50" t="s">
        <v>268</v>
      </c>
      <c r="B31" s="91" t="e">
        <f>(B30-C30)/C30</f>
        <v>#DIV/0!</v>
      </c>
      <c r="C31" s="91" t="e">
        <f t="shared" ref="C31:F31" si="13">(C30-D30)/D30</f>
        <v>#DIV/0!</v>
      </c>
      <c r="D31" s="91" t="e">
        <f t="shared" si="13"/>
        <v>#DIV/0!</v>
      </c>
      <c r="E31" s="91" t="e">
        <f t="shared" si="13"/>
        <v>#DIV/0!</v>
      </c>
      <c r="F31" s="91" t="e">
        <f t="shared" si="13"/>
        <v>#DIV/0!</v>
      </c>
    </row>
  </sheetData>
  <sheetProtection algorithmName="SHA-512" hashValue="kQt8I2h+70fcuYJjKwVNGBIIY2+JDBdtn3ErlgEdH4KznpSErbr6dPW5Ht+61f5+f+nCoBFHTRl8GoJU+7CEww==" saltValue="KYuZPHNo3DFQsLaaAsFqHw==" spinCount="100000" sheet="1" objects="1" scenarios="1"/>
  <mergeCells count="2">
    <mergeCell ref="A1:H1"/>
    <mergeCell ref="A2:H2"/>
  </mergeCells>
  <pageMargins left="0.7" right="0.7" top="0.75" bottom="0.75" header="0.3" footer="0.3"/>
  <pageSetup orientation="portrait" r:id="rId1"/>
  <ignoredErrors>
    <ignoredError sqref="B27:F27 B13:F13 B6:F6" 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0" tint="-0.499984740745262"/>
  </sheetPr>
  <dimension ref="A1:G33"/>
  <sheetViews>
    <sheetView tabSelected="1" topLeftCell="A14" workbookViewId="0">
      <selection activeCell="G30" sqref="G30"/>
    </sheetView>
  </sheetViews>
  <sheetFormatPr defaultRowHeight="15" x14ac:dyDescent="0.25"/>
  <cols>
    <col min="1" max="1" width="48.42578125" bestFit="1" customWidth="1"/>
    <col min="2" max="2" width="11.7109375" bestFit="1" customWidth="1"/>
    <col min="3" max="5" width="11.5703125" bestFit="1" customWidth="1"/>
    <col min="6" max="7" width="11.5703125" style="61" customWidth="1"/>
  </cols>
  <sheetData>
    <row r="1" spans="1:7" ht="20.25" thickBot="1" x14ac:dyDescent="0.35">
      <c r="A1" s="183" t="s">
        <v>15</v>
      </c>
      <c r="B1" s="183"/>
      <c r="C1" s="183"/>
      <c r="D1" s="183"/>
      <c r="E1" s="183"/>
      <c r="F1" s="183"/>
      <c r="G1" s="183"/>
    </row>
    <row r="2" spans="1:7" ht="18.75" thickTop="1" thickBot="1" x14ac:dyDescent="0.35">
      <c r="A2" s="185" t="s">
        <v>170</v>
      </c>
      <c r="B2" s="185"/>
      <c r="C2" s="185"/>
      <c r="D2" s="185"/>
      <c r="E2" s="185"/>
      <c r="F2" s="185"/>
      <c r="G2" s="185"/>
    </row>
    <row r="3" spans="1:7" ht="16.5" thickTop="1" thickBot="1" x14ac:dyDescent="0.3">
      <c r="B3" s="7">
        <f>Analytics!C3</f>
        <v>42005</v>
      </c>
      <c r="C3" s="7">
        <v>42370</v>
      </c>
      <c r="D3" s="7">
        <v>42736</v>
      </c>
      <c r="E3" s="7">
        <v>43101</v>
      </c>
      <c r="F3" s="23">
        <v>43466</v>
      </c>
      <c r="G3" s="23">
        <v>43831</v>
      </c>
    </row>
    <row r="4" spans="1:7" ht="15.75" thickBot="1" x14ac:dyDescent="0.3">
      <c r="A4" t="str">
        <f>'Simplified Financial Statments'!A23</f>
        <v>Revenue:</v>
      </c>
      <c r="B4" s="105">
        <f>'Simplified Financial Statments'!C23</f>
        <v>0</v>
      </c>
      <c r="C4" s="104">
        <f>B4*(1+'Growth Estimates'!B3)</f>
        <v>0</v>
      </c>
      <c r="D4" s="104">
        <f>C4*(1+'Growth Estimates'!C3)</f>
        <v>0</v>
      </c>
      <c r="E4" s="104">
        <f>D4*(1+'Growth Estimates'!D3)</f>
        <v>0</v>
      </c>
      <c r="F4" s="104">
        <f>E4*(1+'Growth Estimates'!E3)</f>
        <v>0</v>
      </c>
      <c r="G4" s="104">
        <f>F4*(1+'Growth Estimates'!F3)</f>
        <v>0</v>
      </c>
    </row>
    <row r="5" spans="1:7" ht="16.5" thickTop="1" thickBot="1" x14ac:dyDescent="0.3">
      <c r="A5" t="str">
        <f>'Simplified Financial Statments'!A24</f>
        <v>Cost of Goods Sold:</v>
      </c>
      <c r="B5" s="98">
        <f>'Simplified Financial Statments'!C24</f>
        <v>0</v>
      </c>
      <c r="C5" s="89">
        <f>B5*(1+'Growth Estimates'!B4)</f>
        <v>0</v>
      </c>
      <c r="D5" s="89">
        <f>C5*(1+'Growth Estimates'!C4)</f>
        <v>0</v>
      </c>
      <c r="E5" s="89">
        <f>D5*(1+'Growth Estimates'!D4)</f>
        <v>0</v>
      </c>
      <c r="F5" s="89">
        <f>E5*(1+'Growth Estimates'!E4)</f>
        <v>0</v>
      </c>
      <c r="G5" s="89">
        <f>F5*(1+'Growth Estimates'!F4)</f>
        <v>0</v>
      </c>
    </row>
    <row r="6" spans="1:7" ht="16.5" thickTop="1" thickBot="1" x14ac:dyDescent="0.3">
      <c r="A6" s="1" t="str">
        <f>'Simplified Financial Statments'!A25</f>
        <v>Gross Profit:</v>
      </c>
      <c r="B6" s="98">
        <f>'Simplified Financial Statments'!C25</f>
        <v>0</v>
      </c>
      <c r="C6" s="89">
        <f>SUM(C4:C5)</f>
        <v>0</v>
      </c>
      <c r="D6" s="89">
        <f>SUM(D4:D5)</f>
        <v>0</v>
      </c>
      <c r="E6" s="89">
        <f t="shared" ref="E6:G6" si="0">SUM(E4:E5)</f>
        <v>0</v>
      </c>
      <c r="F6" s="89">
        <f t="shared" si="0"/>
        <v>0</v>
      </c>
      <c r="G6" s="89">
        <f t="shared" si="0"/>
        <v>0</v>
      </c>
    </row>
    <row r="7" spans="1:7" ht="16.5" thickTop="1" thickBot="1" x14ac:dyDescent="0.3">
      <c r="A7" t="str">
        <f>'Simplified Financial Statments'!A26</f>
        <v>Selling, General, &amp; Administrative Expenses:</v>
      </c>
      <c r="B7" s="98">
        <f>'Simplified Financial Statments'!C26</f>
        <v>0</v>
      </c>
      <c r="C7" s="89">
        <f>B7*(1+'Growth Estimates'!B5)</f>
        <v>0</v>
      </c>
      <c r="D7" s="89">
        <f>C7*(1+'Growth Estimates'!C5)</f>
        <v>0</v>
      </c>
      <c r="E7" s="89">
        <f>D7*(1+'Growth Estimates'!D5)</f>
        <v>0</v>
      </c>
      <c r="F7" s="89">
        <f>E7*(1+'Growth Estimates'!E5)</f>
        <v>0</v>
      </c>
      <c r="G7" s="89">
        <f>F7*(1+'Growth Estimates'!F5)</f>
        <v>0</v>
      </c>
    </row>
    <row r="8" spans="1:7" ht="16.5" thickTop="1" thickBot="1" x14ac:dyDescent="0.3">
      <c r="A8" t="str">
        <f>'Simplified Financial Statments'!A27</f>
        <v>Depreciation, Amortization, Depletion:</v>
      </c>
      <c r="B8" s="98">
        <f>'Simplified Financial Statments'!C27</f>
        <v>0</v>
      </c>
      <c r="C8" s="89">
        <f>B8*(1+'Growth Estimates'!B6)</f>
        <v>0</v>
      </c>
      <c r="D8" s="89">
        <f>C8*(1+'Growth Estimates'!C6)</f>
        <v>0</v>
      </c>
      <c r="E8" s="89">
        <f>D8*(1+'Growth Estimates'!D6)</f>
        <v>0</v>
      </c>
      <c r="F8" s="89">
        <f>E8*(1+'Growth Estimates'!E6)</f>
        <v>0</v>
      </c>
      <c r="G8" s="89">
        <f>F8*(1+'Growth Estimates'!F6)</f>
        <v>0</v>
      </c>
    </row>
    <row r="9" spans="1:7" ht="16.5" thickTop="1" thickBot="1" x14ac:dyDescent="0.3">
      <c r="A9" s="1" t="str">
        <f>'Simplified Financial Statments'!A28</f>
        <v>Operating Margin (EBIT):</v>
      </c>
      <c r="B9" s="98">
        <f>'Simplified Financial Statments'!C28</f>
        <v>0</v>
      </c>
      <c r="C9" s="89">
        <f>SUM(C6:C8)</f>
        <v>0</v>
      </c>
      <c r="D9" s="89">
        <f t="shared" ref="D9:E9" si="1">SUM(D6:D8)</f>
        <v>0</v>
      </c>
      <c r="E9" s="89">
        <f t="shared" si="1"/>
        <v>0</v>
      </c>
      <c r="F9" s="89">
        <f t="shared" ref="F9:G9" si="2">SUM(F6:F8)</f>
        <v>0</v>
      </c>
      <c r="G9" s="89">
        <f t="shared" si="2"/>
        <v>0</v>
      </c>
    </row>
    <row r="10" spans="1:7" ht="16.5" thickTop="1" thickBot="1" x14ac:dyDescent="0.3">
      <c r="A10" t="str">
        <f>'Simplified Financial Statments'!A29</f>
        <v>Interest Expense:</v>
      </c>
      <c r="B10" s="98">
        <f>'Simplified Financial Statments'!C29</f>
        <v>0</v>
      </c>
      <c r="C10" s="90" t="e">
        <f>C9/-'Ratio Analysis'!$H$13</f>
        <v>#DIV/0!</v>
      </c>
      <c r="D10" s="90" t="e">
        <f>D9/-'Ratio Analysis'!$H$13</f>
        <v>#DIV/0!</v>
      </c>
      <c r="E10" s="90" t="e">
        <f>E9/-'Ratio Analysis'!$H$13</f>
        <v>#DIV/0!</v>
      </c>
      <c r="F10" s="90" t="e">
        <f>F9/-'Ratio Analysis'!$H$13</f>
        <v>#DIV/0!</v>
      </c>
      <c r="G10" s="90" t="e">
        <f>G9/-'Ratio Analysis'!$H$13</f>
        <v>#DIV/0!</v>
      </c>
    </row>
    <row r="11" spans="1:7" ht="16.5" thickTop="1" thickBot="1" x14ac:dyDescent="0.3">
      <c r="A11" s="1" t="str">
        <f>'Simplified Financial Statments'!A30</f>
        <v>Earnings Before Taxes:</v>
      </c>
      <c r="B11" s="98">
        <f>'Simplified Financial Statments'!C30</f>
        <v>0</v>
      </c>
      <c r="C11" s="89" t="e">
        <f>SUM(C9:C10)</f>
        <v>#DIV/0!</v>
      </c>
      <c r="D11" s="89" t="e">
        <f t="shared" ref="D11:E11" si="3">SUM(D9:D10)</f>
        <v>#DIV/0!</v>
      </c>
      <c r="E11" s="89" t="e">
        <f t="shared" si="3"/>
        <v>#DIV/0!</v>
      </c>
      <c r="F11" s="89" t="e">
        <f t="shared" ref="F11:G11" si="4">SUM(F9:F10)</f>
        <v>#DIV/0!</v>
      </c>
      <c r="G11" s="89" t="e">
        <f t="shared" si="4"/>
        <v>#DIV/0!</v>
      </c>
    </row>
    <row r="12" spans="1:7" ht="16.5" thickTop="1" thickBot="1" x14ac:dyDescent="0.3">
      <c r="A12" t="str">
        <f>'Simplified Financial Statments'!A31</f>
        <v>Effective Tax Rate:</v>
      </c>
      <c r="B12" s="96" t="e">
        <f>'Simplified Financial Statments'!C31</f>
        <v>#DIV/0!</v>
      </c>
      <c r="C12" s="91" t="e">
        <f>'Ratio Analysis'!$H$23</f>
        <v>#DIV/0!</v>
      </c>
      <c r="D12" s="91" t="e">
        <f>'Ratio Analysis'!$H$23</f>
        <v>#DIV/0!</v>
      </c>
      <c r="E12" s="91" t="e">
        <f>'Ratio Analysis'!$H$23</f>
        <v>#DIV/0!</v>
      </c>
      <c r="F12" s="91" t="e">
        <f>'Ratio Analysis'!$H$23</f>
        <v>#DIV/0!</v>
      </c>
      <c r="G12" s="91" t="e">
        <f>'Ratio Analysis'!$H$23</f>
        <v>#DIV/0!</v>
      </c>
    </row>
    <row r="13" spans="1:7" ht="16.5" thickTop="1" thickBot="1" x14ac:dyDescent="0.3">
      <c r="A13" t="str">
        <f>'Simplified Financial Statments'!A32</f>
        <v>Taxes:</v>
      </c>
      <c r="B13" s="98">
        <f>'Simplified Financial Statments'!C32</f>
        <v>0</v>
      </c>
      <c r="C13" s="89" t="e">
        <f>-(C12*C11)</f>
        <v>#DIV/0!</v>
      </c>
      <c r="D13" s="89" t="e">
        <f t="shared" ref="D13:E13" si="5">-(D12*D11)</f>
        <v>#DIV/0!</v>
      </c>
      <c r="E13" s="89" t="e">
        <f t="shared" si="5"/>
        <v>#DIV/0!</v>
      </c>
      <c r="F13" s="89" t="e">
        <f t="shared" ref="F13:G13" si="6">-(F12*F11)</f>
        <v>#DIV/0!</v>
      </c>
      <c r="G13" s="89" t="e">
        <f t="shared" si="6"/>
        <v>#DIV/0!</v>
      </c>
    </row>
    <row r="14" spans="1:7" ht="16.5" thickTop="1" thickBot="1" x14ac:dyDescent="0.3">
      <c r="A14" s="13" t="str">
        <f>'Simplified Financial Statments'!A33</f>
        <v>Net Income (Loss):</v>
      </c>
      <c r="B14" s="55">
        <f>'Simplified Financial Statments'!C33</f>
        <v>0</v>
      </c>
      <c r="C14" s="55" t="e">
        <f>SUM(C11,C13)</f>
        <v>#DIV/0!</v>
      </c>
      <c r="D14" s="55" t="e">
        <f t="shared" ref="D14:E14" si="7">SUM(D11,D13)</f>
        <v>#DIV/0!</v>
      </c>
      <c r="E14" s="55" t="e">
        <f t="shared" si="7"/>
        <v>#DIV/0!</v>
      </c>
      <c r="F14" s="55" t="e">
        <f t="shared" ref="F14:G14" si="8">SUM(F11,F13)</f>
        <v>#DIV/0!</v>
      </c>
      <c r="G14" s="55" t="e">
        <f t="shared" si="8"/>
        <v>#DIV/0!</v>
      </c>
    </row>
    <row r="15" spans="1:7" ht="15.75" thickTop="1" x14ac:dyDescent="0.25">
      <c r="B15" s="15"/>
      <c r="D15" s="51"/>
      <c r="E15" s="51"/>
    </row>
    <row r="16" spans="1:7" ht="15.75" thickBot="1" x14ac:dyDescent="0.3">
      <c r="A16" t="str">
        <f>'Simplified Financial Statments'!A35</f>
        <v>Dividends</v>
      </c>
      <c r="B16" s="97">
        <f>'Simplified Financial Statments'!B35</f>
        <v>0</v>
      </c>
      <c r="C16" s="99" t="e">
        <f>C$14*'Ratio Analysis'!$H$21</f>
        <v>#DIV/0!</v>
      </c>
      <c r="D16" s="99" t="e">
        <f>D$14*'Ratio Analysis'!$H$21</f>
        <v>#DIV/0!</v>
      </c>
      <c r="E16" s="99" t="e">
        <f>E$14*'Ratio Analysis'!$H$21</f>
        <v>#DIV/0!</v>
      </c>
      <c r="F16" s="99" t="e">
        <f>F$14*'Ratio Analysis'!$H$21</f>
        <v>#DIV/0!</v>
      </c>
      <c r="G16" s="99" t="e">
        <f>G$14*'Ratio Analysis'!$H$21</f>
        <v>#DIV/0!</v>
      </c>
    </row>
    <row r="17" spans="1:7" ht="16.5" thickTop="1" thickBot="1" x14ac:dyDescent="0.3">
      <c r="A17" t="str">
        <f>'Simplified Financial Statments'!A36</f>
        <v>Addition to Retained Earnings</v>
      </c>
      <c r="B17" s="97">
        <f>'Simplified Financial Statments'!B36</f>
        <v>0</v>
      </c>
      <c r="C17" s="99" t="e">
        <f>C$14*'Ratio Analysis'!$H$22</f>
        <v>#DIV/0!</v>
      </c>
      <c r="D17" s="99" t="e">
        <f>D$14*'Ratio Analysis'!$H$22</f>
        <v>#DIV/0!</v>
      </c>
      <c r="E17" s="99" t="e">
        <f>E$14*'Ratio Analysis'!$H$22</f>
        <v>#DIV/0!</v>
      </c>
      <c r="F17" s="99" t="e">
        <f>F$14*'Ratio Analysis'!$H$22</f>
        <v>#DIV/0!</v>
      </c>
      <c r="G17" s="99" t="e">
        <f>G$14*'Ratio Analysis'!$H$22</f>
        <v>#DIV/0!</v>
      </c>
    </row>
    <row r="18" spans="1:7" ht="15.75" thickTop="1" x14ac:dyDescent="0.25"/>
    <row r="19" spans="1:7" ht="20.25" thickBot="1" x14ac:dyDescent="0.35">
      <c r="A19" s="183" t="s">
        <v>250</v>
      </c>
      <c r="B19" s="183"/>
      <c r="C19" s="183"/>
      <c r="D19" s="183"/>
      <c r="E19" s="183"/>
      <c r="F19" s="183"/>
      <c r="G19" s="183"/>
    </row>
    <row r="20" spans="1:7" s="59" customFormat="1" ht="16.5" thickTop="1" thickBot="1" x14ac:dyDescent="0.3">
      <c r="A20" s="194" t="s">
        <v>266</v>
      </c>
      <c r="B20" s="194"/>
      <c r="C20" s="194"/>
      <c r="D20" s="194"/>
      <c r="E20" s="194"/>
      <c r="F20" s="194"/>
      <c r="G20" s="194"/>
    </row>
    <row r="21" spans="1:7" ht="15.75" thickBot="1" x14ac:dyDescent="0.3">
      <c r="A21" s="65" t="s">
        <v>265</v>
      </c>
      <c r="B21" s="23">
        <f>B3</f>
        <v>42005</v>
      </c>
      <c r="C21" s="23">
        <f t="shared" ref="C21:G21" si="9">C3</f>
        <v>42370</v>
      </c>
      <c r="D21" s="23">
        <f t="shared" si="9"/>
        <v>42736</v>
      </c>
      <c r="E21" s="23">
        <f t="shared" si="9"/>
        <v>43101</v>
      </c>
      <c r="F21" s="23">
        <f t="shared" si="9"/>
        <v>43466</v>
      </c>
      <c r="G21" s="23">
        <f t="shared" si="9"/>
        <v>43831</v>
      </c>
    </row>
    <row r="22" spans="1:7" ht="15.75" thickBot="1" x14ac:dyDescent="0.3">
      <c r="A22" s="33" t="str">
        <f>A9</f>
        <v>Operating Margin (EBIT):</v>
      </c>
      <c r="B22" s="100">
        <f>B9</f>
        <v>0</v>
      </c>
      <c r="C22" s="89">
        <f t="shared" ref="C22:E22" si="10">C9</f>
        <v>0</v>
      </c>
      <c r="D22" s="89">
        <f t="shared" si="10"/>
        <v>0</v>
      </c>
      <c r="E22" s="89">
        <f t="shared" si="10"/>
        <v>0</v>
      </c>
      <c r="F22" s="89">
        <f t="shared" ref="F22:G22" si="11">F9</f>
        <v>0</v>
      </c>
      <c r="G22" s="89">
        <f t="shared" si="11"/>
        <v>0</v>
      </c>
    </row>
    <row r="23" spans="1:7" ht="16.5" thickTop="1" thickBot="1" x14ac:dyDescent="0.3">
      <c r="A23" s="33" t="str">
        <f>A8</f>
        <v>Depreciation, Amortization, Depletion:</v>
      </c>
      <c r="B23" s="100">
        <f>B8</f>
        <v>0</v>
      </c>
      <c r="C23" s="89">
        <f t="shared" ref="C23:E23" si="12">C8</f>
        <v>0</v>
      </c>
      <c r="D23" s="89">
        <f t="shared" si="12"/>
        <v>0</v>
      </c>
      <c r="E23" s="89">
        <f t="shared" si="12"/>
        <v>0</v>
      </c>
      <c r="F23" s="89">
        <f t="shared" ref="F23:G23" si="13">F8</f>
        <v>0</v>
      </c>
      <c r="G23" s="89">
        <f t="shared" si="13"/>
        <v>0</v>
      </c>
    </row>
    <row r="24" spans="1:7" ht="16.5" thickTop="1" thickBot="1" x14ac:dyDescent="0.3">
      <c r="A24" s="33" t="str">
        <f>A13</f>
        <v>Taxes:</v>
      </c>
      <c r="B24" s="100">
        <f>B13</f>
        <v>0</v>
      </c>
      <c r="C24" s="89" t="e">
        <f t="shared" ref="C24:E24" si="14">C13</f>
        <v>#DIV/0!</v>
      </c>
      <c r="D24" s="89" t="e">
        <f t="shared" si="14"/>
        <v>#DIV/0!</v>
      </c>
      <c r="E24" s="89" t="e">
        <f t="shared" si="14"/>
        <v>#DIV/0!</v>
      </c>
      <c r="F24" s="89" t="e">
        <f t="shared" ref="F24:G24" si="15">F13</f>
        <v>#DIV/0!</v>
      </c>
      <c r="G24" s="89" t="e">
        <f t="shared" si="15"/>
        <v>#DIV/0!</v>
      </c>
    </row>
    <row r="25" spans="1:7" ht="16.5" thickTop="1" thickBot="1" x14ac:dyDescent="0.3">
      <c r="A25" s="33" t="s">
        <v>257</v>
      </c>
      <c r="B25" s="100">
        <f>('Ratio Analysis'!C7-'Ratio Analysis'!D7)</f>
        <v>0</v>
      </c>
      <c r="C25" s="90">
        <f>(1+'Growth Estimates'!B7)*'Fundamental Analysis'!B25</f>
        <v>0</v>
      </c>
      <c r="D25" s="90">
        <f>(1+'Growth Estimates'!C7)*'Fundamental Analysis'!C25</f>
        <v>0</v>
      </c>
      <c r="E25" s="90">
        <f>(1+'Growth Estimates'!D7)*'Fundamental Analysis'!D25</f>
        <v>0</v>
      </c>
      <c r="F25" s="90">
        <f>(1+'Growth Estimates'!G7)*'Fundamental Analysis'!E25</f>
        <v>0</v>
      </c>
      <c r="G25" s="90">
        <f>(1+'Growth Estimates'!H7)*'Fundamental Analysis'!F25</f>
        <v>0</v>
      </c>
    </row>
    <row r="26" spans="1:7" ht="16.5" thickTop="1" thickBot="1" x14ac:dyDescent="0.3">
      <c r="A26" s="33" t="s">
        <v>258</v>
      </c>
      <c r="B26" s="100">
        <f>FCF!B5</f>
        <v>0</v>
      </c>
      <c r="C26" s="89">
        <f>(1+'Growth Estimates'!B8)*'Fundamental Analysis'!B26</f>
        <v>0</v>
      </c>
      <c r="D26" s="89">
        <f>(1+'Growth Estimates'!C8)*'Fundamental Analysis'!C26</f>
        <v>0</v>
      </c>
      <c r="E26" s="89">
        <f>(1+'Growth Estimates'!D8)*'Fundamental Analysis'!D26</f>
        <v>0</v>
      </c>
      <c r="F26" s="89">
        <f>(1+'Growth Estimates'!G8)*'Fundamental Analysis'!E26</f>
        <v>0</v>
      </c>
      <c r="G26" s="89">
        <f>(1+'Growth Estimates'!H8)*'Fundamental Analysis'!F26</f>
        <v>0</v>
      </c>
    </row>
    <row r="27" spans="1:7" ht="16.5" thickTop="1" thickBot="1" x14ac:dyDescent="0.3">
      <c r="A27" s="58" t="s">
        <v>259</v>
      </c>
      <c r="B27" s="106">
        <f>B22-B23+B24-B25+B26</f>
        <v>0</v>
      </c>
      <c r="C27" s="104" t="e">
        <f t="shared" ref="C27:E27" si="16">C22-C23+C24-C25+C26</f>
        <v>#DIV/0!</v>
      </c>
      <c r="D27" s="104" t="e">
        <f t="shared" si="16"/>
        <v>#DIV/0!</v>
      </c>
      <c r="E27" s="104" t="e">
        <f t="shared" si="16"/>
        <v>#DIV/0!</v>
      </c>
      <c r="F27" s="104" t="e">
        <f t="shared" ref="F27:G27" si="17">F22-F23+F24-F25+F26</f>
        <v>#DIV/0!</v>
      </c>
      <c r="G27" s="104" t="e">
        <f t="shared" si="17"/>
        <v>#DIV/0!</v>
      </c>
    </row>
    <row r="28" spans="1:7" ht="15.75" thickTop="1" x14ac:dyDescent="0.25"/>
    <row r="29" spans="1:7" x14ac:dyDescent="0.25">
      <c r="A29" s="33" t="s">
        <v>261</v>
      </c>
      <c r="B29" s="32" t="s">
        <v>262</v>
      </c>
      <c r="C29" s="31">
        <f>C21</f>
        <v>42370</v>
      </c>
      <c r="D29" s="31">
        <f>D21</f>
        <v>42736</v>
      </c>
      <c r="E29" s="31">
        <f>E21</f>
        <v>43101</v>
      </c>
      <c r="F29" s="31">
        <f t="shared" ref="F29:G29" si="18">F21</f>
        <v>43466</v>
      </c>
      <c r="G29" s="31">
        <f t="shared" si="18"/>
        <v>43831</v>
      </c>
    </row>
    <row r="30" spans="1:7" x14ac:dyDescent="0.25">
      <c r="A30" s="133" t="s">
        <v>336</v>
      </c>
      <c r="B30" s="33"/>
      <c r="C30" s="99" t="e">
        <f ca="1">(C27*(1+'Growth Estimates'!B9))/(1+'Risk Measures'!B17)</f>
        <v>#DIV/0!</v>
      </c>
      <c r="D30" s="99" t="e">
        <f ca="1">(D27*(1+'Growth Estimates'!C9)^COUNTA('Fundamental Analysis'!C27:D27))/(1+'Risk Measures'!B17)^COUNTA('Fundamental Analysis'!C27:D27)</f>
        <v>#DIV/0!</v>
      </c>
      <c r="E30" s="99" t="e">
        <f>(E27*(1+'Growth Estimates'!D9)^COUNTA('Fundamental Analysis'!C27:E27))/(1+'Risk Measures'!C17)^COUNTA('Fundamental Analysis'!C27:E27)</f>
        <v>#DIV/0!</v>
      </c>
      <c r="F30" s="99" t="e">
        <f>(F27*(1+'Growth Estimates'!E9)^COUNTA('Fundamental Analysis'!C27:F27))/(1+'Risk Measures'!D17)^COUNTA('Fundamental Analysis'!C27:F27)</f>
        <v>#DIV/0!</v>
      </c>
      <c r="G30" s="99" t="e">
        <f ca="1">((E27*(1+'Growth Estimates'!F9)^COUNTA(C27:G27)/(1+'Risk Measures'!B17)^COUNTA(C27:G27))/('Risk Measures'!B17-'Growth Estimates'!F9))</f>
        <v>#DIV/0!</v>
      </c>
    </row>
    <row r="31" spans="1:7" x14ac:dyDescent="0.25">
      <c r="A31" s="133" t="s">
        <v>337</v>
      </c>
      <c r="B31" s="63" t="e">
        <f ca="1">SUM(C30:G30)</f>
        <v>#DIV/0!</v>
      </c>
      <c r="C31" s="33"/>
      <c r="D31" s="33"/>
      <c r="E31" s="33"/>
      <c r="F31" s="33"/>
      <c r="G31" s="33"/>
    </row>
    <row r="32" spans="1:7" x14ac:dyDescent="0.25">
      <c r="A32" s="33"/>
      <c r="B32" s="33"/>
      <c r="C32" s="33"/>
      <c r="D32" s="33"/>
      <c r="E32" s="33"/>
      <c r="F32" s="33"/>
      <c r="G32" s="33"/>
    </row>
    <row r="33" spans="1:7" s="61" customFormat="1" x14ac:dyDescent="0.25">
      <c r="A33" s="33" t="s">
        <v>264</v>
      </c>
      <c r="B33" s="63" t="e">
        <f ca="1">B31/AVERAGE('Financial Information'!B121:G121)</f>
        <v>#DIV/0!</v>
      </c>
      <c r="C33" s="33"/>
      <c r="D33" s="33"/>
      <c r="E33" s="33"/>
      <c r="F33" s="33"/>
      <c r="G33" s="33"/>
    </row>
  </sheetData>
  <mergeCells count="4">
    <mergeCell ref="A1:G1"/>
    <mergeCell ref="A2:G2"/>
    <mergeCell ref="A19:G19"/>
    <mergeCell ref="A20:G20"/>
  </mergeCells>
  <pageMargins left="0.7" right="0.7" top="0.75" bottom="0.75" header="0.3" footer="0.3"/>
  <ignoredErrors>
    <ignoredError sqref="C6:E6" formulaRange="1"/>
  </ignoredErrors>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H314"/>
  <sheetViews>
    <sheetView zoomScaleNormal="100" workbookViewId="0">
      <pane xSplit="1" ySplit="2" topLeftCell="B3" activePane="bottomRight" state="frozen"/>
      <selection pane="topRight" activeCell="B1" sqref="B1"/>
      <selection pane="bottomLeft" activeCell="A4" sqref="A4"/>
      <selection pane="bottomRight" activeCell="B4" sqref="B4"/>
    </sheetView>
  </sheetViews>
  <sheetFormatPr defaultRowHeight="15" x14ac:dyDescent="0.25"/>
  <cols>
    <col min="1" max="1" width="46.28515625" bestFit="1" customWidth="1"/>
    <col min="2" max="7" width="14.7109375" customWidth="1"/>
  </cols>
  <sheetData>
    <row r="1" spans="1:8" ht="20.25" thickBot="1" x14ac:dyDescent="0.35">
      <c r="A1" s="183" t="str">
        <f>CONCATENATE(Dashboard!D5, " Financial Statements")</f>
        <v xml:space="preserve"> Financial Statements</v>
      </c>
      <c r="B1" s="183"/>
      <c r="C1" s="183"/>
      <c r="D1" s="183"/>
      <c r="E1" s="183"/>
      <c r="F1" s="183"/>
      <c r="G1" s="183"/>
    </row>
    <row r="2" spans="1:8" ht="16.5" thickTop="1" thickBot="1" x14ac:dyDescent="0.3">
      <c r="B2" s="134">
        <v>42278</v>
      </c>
      <c r="C2" s="134">
        <v>42005</v>
      </c>
      <c r="D2" s="134">
        <v>41640</v>
      </c>
      <c r="E2" s="134">
        <v>41275</v>
      </c>
      <c r="F2" s="134">
        <v>40909</v>
      </c>
      <c r="G2" s="134">
        <v>40544</v>
      </c>
      <c r="H2" s="22"/>
    </row>
    <row r="3" spans="1:8" ht="18" thickBot="1" x14ac:dyDescent="0.35">
      <c r="A3" s="185" t="s">
        <v>4</v>
      </c>
      <c r="B3" s="185"/>
      <c r="C3" s="185"/>
      <c r="D3" s="185"/>
      <c r="E3" s="185"/>
      <c r="F3" s="185"/>
      <c r="G3" s="185"/>
    </row>
    <row r="4" spans="1:8" ht="15.75" thickTop="1" x14ac:dyDescent="0.25">
      <c r="A4" s="2" t="s">
        <v>16</v>
      </c>
      <c r="D4" s="165"/>
      <c r="E4" s="165"/>
      <c r="F4" s="165"/>
    </row>
    <row r="5" spans="1:8" x14ac:dyDescent="0.25">
      <c r="A5" s="168" t="s">
        <v>17</v>
      </c>
      <c r="B5" s="81"/>
      <c r="C5" s="81"/>
      <c r="D5" s="81"/>
      <c r="E5" s="81"/>
      <c r="F5" s="81"/>
      <c r="G5" s="81"/>
    </row>
    <row r="6" spans="1:8" x14ac:dyDescent="0.25">
      <c r="A6" s="168" t="s">
        <v>18</v>
      </c>
      <c r="B6" s="81"/>
      <c r="C6" s="81"/>
      <c r="D6" s="81"/>
      <c r="E6" s="81"/>
      <c r="F6" s="81"/>
      <c r="G6" s="81"/>
    </row>
    <row r="7" spans="1:8" x14ac:dyDescent="0.25">
      <c r="A7" s="168" t="s">
        <v>19</v>
      </c>
      <c r="B7" s="81"/>
      <c r="C7" s="81"/>
      <c r="D7" s="81"/>
      <c r="E7" s="81"/>
      <c r="F7" s="81"/>
      <c r="G7" s="81"/>
    </row>
    <row r="8" spans="1:8" x14ac:dyDescent="0.25">
      <c r="A8" s="168" t="s">
        <v>20</v>
      </c>
      <c r="B8" s="81"/>
      <c r="C8" s="81"/>
      <c r="D8" s="19"/>
      <c r="E8" s="19"/>
      <c r="F8" s="19"/>
      <c r="G8" s="19"/>
    </row>
    <row r="9" spans="1:8" x14ac:dyDescent="0.25">
      <c r="A9" s="168" t="s">
        <v>21</v>
      </c>
      <c r="B9" s="81"/>
      <c r="C9" s="81"/>
      <c r="D9" s="81"/>
      <c r="E9" s="81"/>
      <c r="F9" s="81"/>
      <c r="G9" s="81"/>
    </row>
    <row r="10" spans="1:8" x14ac:dyDescent="0.25">
      <c r="A10" s="169"/>
      <c r="B10" s="81"/>
      <c r="C10" s="81"/>
      <c r="D10" s="81"/>
      <c r="E10" s="81"/>
      <c r="F10" s="81"/>
      <c r="G10" s="81"/>
    </row>
    <row r="11" spans="1:8" x14ac:dyDescent="0.25">
      <c r="A11" s="168" t="s">
        <v>22</v>
      </c>
      <c r="B11" s="81"/>
      <c r="C11" s="81"/>
      <c r="D11" s="81"/>
      <c r="E11" s="81"/>
      <c r="F11" s="81"/>
      <c r="G11" s="81"/>
    </row>
    <row r="12" spans="1:8" x14ac:dyDescent="0.25">
      <c r="A12" s="169"/>
      <c r="B12" s="80"/>
      <c r="C12" s="80"/>
      <c r="D12" s="80"/>
      <c r="E12" s="80"/>
      <c r="F12" s="80"/>
      <c r="G12" s="80"/>
    </row>
    <row r="13" spans="1:8" x14ac:dyDescent="0.25">
      <c r="A13" s="168" t="s">
        <v>23</v>
      </c>
      <c r="B13" s="81"/>
      <c r="C13" s="81"/>
      <c r="D13" s="81"/>
      <c r="E13" s="81"/>
      <c r="F13" s="81"/>
      <c r="G13" s="81"/>
    </row>
    <row r="14" spans="1:8" x14ac:dyDescent="0.25">
      <c r="A14" s="168" t="s">
        <v>24</v>
      </c>
      <c r="B14" s="81"/>
      <c r="C14" s="81"/>
      <c r="D14" s="81"/>
      <c r="E14" s="81"/>
      <c r="F14" s="81"/>
      <c r="G14" s="81"/>
    </row>
    <row r="15" spans="1:8" x14ac:dyDescent="0.25">
      <c r="A15" s="169"/>
      <c r="B15" s="81"/>
      <c r="C15" s="81"/>
      <c r="D15" s="81"/>
      <c r="E15" s="81"/>
      <c r="F15" s="81"/>
      <c r="G15" s="81"/>
    </row>
    <row r="16" spans="1:8" x14ac:dyDescent="0.25">
      <c r="A16" s="168" t="s">
        <v>25</v>
      </c>
      <c r="B16" s="81"/>
      <c r="C16" s="81"/>
      <c r="D16" s="81"/>
      <c r="E16" s="81"/>
      <c r="F16" s="81"/>
      <c r="G16" s="81"/>
    </row>
    <row r="17" spans="1:7" x14ac:dyDescent="0.25">
      <c r="A17" s="168" t="s">
        <v>26</v>
      </c>
      <c r="B17" s="81"/>
      <c r="C17" s="81"/>
      <c r="D17" s="81"/>
      <c r="E17" s="81"/>
      <c r="F17" s="81"/>
      <c r="G17" s="81"/>
    </row>
    <row r="18" spans="1:7" x14ac:dyDescent="0.25">
      <c r="A18" s="168" t="s">
        <v>27</v>
      </c>
      <c r="B18" s="81"/>
      <c r="C18" s="81"/>
      <c r="D18" s="81"/>
      <c r="E18" s="81"/>
      <c r="F18" s="81"/>
      <c r="G18" s="81"/>
    </row>
    <row r="19" spans="1:7" x14ac:dyDescent="0.25">
      <c r="A19" s="168" t="s">
        <v>28</v>
      </c>
      <c r="B19" s="81"/>
      <c r="C19" s="81"/>
      <c r="D19" s="81"/>
      <c r="E19" s="81"/>
      <c r="F19" s="81"/>
      <c r="G19" s="81"/>
    </row>
    <row r="20" spans="1:7" x14ac:dyDescent="0.25">
      <c r="A20" s="168" t="s">
        <v>29</v>
      </c>
      <c r="B20" s="81"/>
      <c r="C20" s="81"/>
      <c r="D20" s="81"/>
      <c r="E20" s="81"/>
      <c r="F20" s="81"/>
      <c r="G20" s="81"/>
    </row>
    <row r="21" spans="1:7" x14ac:dyDescent="0.25">
      <c r="A21" s="168" t="s">
        <v>30</v>
      </c>
      <c r="B21" s="81"/>
      <c r="C21" s="81"/>
      <c r="D21" s="81"/>
      <c r="E21" s="81"/>
      <c r="F21" s="81"/>
      <c r="G21" s="81"/>
    </row>
    <row r="22" spans="1:7" x14ac:dyDescent="0.25">
      <c r="A22" s="169"/>
      <c r="B22" s="81"/>
      <c r="C22" s="81"/>
      <c r="D22" s="81"/>
      <c r="E22" s="81"/>
      <c r="F22" s="81"/>
      <c r="G22" s="81"/>
    </row>
    <row r="23" spans="1:7" x14ac:dyDescent="0.25">
      <c r="A23" s="170" t="s">
        <v>31</v>
      </c>
      <c r="B23" s="81"/>
      <c r="C23" s="81"/>
      <c r="D23" s="81"/>
      <c r="E23" s="81"/>
      <c r="F23" s="81"/>
      <c r="G23" s="81"/>
    </row>
    <row r="24" spans="1:7" x14ac:dyDescent="0.25">
      <c r="A24" s="170"/>
      <c r="B24" s="80"/>
      <c r="C24" s="80"/>
      <c r="D24" s="80"/>
      <c r="E24" s="80"/>
      <c r="F24" s="80"/>
      <c r="G24" s="80"/>
    </row>
    <row r="25" spans="1:7" x14ac:dyDescent="0.25">
      <c r="A25" s="170" t="s">
        <v>32</v>
      </c>
      <c r="B25" s="80"/>
      <c r="C25" s="80"/>
      <c r="D25" s="80"/>
      <c r="E25" s="80"/>
      <c r="F25" s="80"/>
      <c r="G25" s="80"/>
    </row>
    <row r="26" spans="1:7" x14ac:dyDescent="0.25">
      <c r="A26" s="168" t="s">
        <v>33</v>
      </c>
      <c r="B26" s="81"/>
      <c r="C26" s="81"/>
      <c r="D26" s="81"/>
      <c r="E26" s="81"/>
      <c r="F26" s="81"/>
      <c r="G26" s="81"/>
    </row>
    <row r="27" spans="1:7" x14ac:dyDescent="0.25">
      <c r="A27" s="168" t="s">
        <v>34</v>
      </c>
      <c r="B27" s="81"/>
      <c r="C27" s="81"/>
      <c r="D27" s="81"/>
      <c r="E27" s="81"/>
      <c r="F27" s="81"/>
      <c r="G27" s="81"/>
    </row>
    <row r="28" spans="1:7" x14ac:dyDescent="0.25">
      <c r="A28" s="168" t="s">
        <v>35</v>
      </c>
      <c r="B28" s="81"/>
      <c r="C28" s="81"/>
      <c r="D28" s="81"/>
      <c r="E28" s="81"/>
      <c r="F28" s="81"/>
      <c r="G28" s="81"/>
    </row>
    <row r="29" spans="1:7" x14ac:dyDescent="0.25">
      <c r="A29" s="168" t="s">
        <v>36</v>
      </c>
      <c r="B29" s="81"/>
      <c r="C29" s="81"/>
      <c r="D29" s="81"/>
      <c r="E29" s="81"/>
      <c r="F29" s="81"/>
      <c r="G29" s="81"/>
    </row>
    <row r="30" spans="1:7" x14ac:dyDescent="0.25">
      <c r="A30" s="168" t="s">
        <v>37</v>
      </c>
      <c r="B30" s="81"/>
      <c r="C30" s="81"/>
      <c r="D30" s="81"/>
      <c r="E30" s="81"/>
      <c r="F30" s="81"/>
      <c r="G30" s="81"/>
    </row>
    <row r="31" spans="1:7" x14ac:dyDescent="0.25">
      <c r="A31" s="168" t="s">
        <v>38</v>
      </c>
      <c r="B31" s="81"/>
      <c r="C31" s="81"/>
      <c r="D31" s="81"/>
      <c r="E31" s="81"/>
      <c r="F31" s="81"/>
      <c r="G31" s="81"/>
    </row>
    <row r="32" spans="1:7" x14ac:dyDescent="0.25">
      <c r="A32" s="168" t="s">
        <v>39</v>
      </c>
      <c r="B32" s="81"/>
      <c r="C32" s="81"/>
      <c r="D32" s="81"/>
      <c r="E32" s="81"/>
      <c r="F32" s="81"/>
      <c r="G32" s="81"/>
    </row>
    <row r="33" spans="1:7" x14ac:dyDescent="0.25">
      <c r="A33" s="168" t="s">
        <v>40</v>
      </c>
      <c r="B33" s="81"/>
      <c r="C33" s="81"/>
      <c r="D33" s="81"/>
      <c r="E33" s="81"/>
      <c r="F33" s="81"/>
      <c r="G33" s="81"/>
    </row>
    <row r="34" spans="1:7" x14ac:dyDescent="0.25">
      <c r="A34" s="169"/>
      <c r="B34" s="81"/>
      <c r="C34" s="81"/>
      <c r="D34" s="81"/>
      <c r="E34" s="81"/>
      <c r="F34" s="81"/>
      <c r="G34" s="81"/>
    </row>
    <row r="35" spans="1:7" x14ac:dyDescent="0.25">
      <c r="A35" s="168" t="s">
        <v>41</v>
      </c>
      <c r="B35" s="81"/>
      <c r="C35" s="81"/>
      <c r="D35" s="81"/>
      <c r="E35" s="81"/>
      <c r="F35" s="81"/>
      <c r="G35" s="81"/>
    </row>
    <row r="36" spans="1:7" x14ac:dyDescent="0.25">
      <c r="A36" s="169"/>
      <c r="B36" s="80"/>
      <c r="C36" s="80"/>
      <c r="D36" s="80"/>
      <c r="E36" s="80"/>
      <c r="F36" s="80"/>
      <c r="G36" s="80"/>
    </row>
    <row r="37" spans="1:7" x14ac:dyDescent="0.25">
      <c r="A37" s="168" t="s">
        <v>42</v>
      </c>
      <c r="B37" s="81"/>
      <c r="C37" s="81"/>
      <c r="D37" s="81"/>
      <c r="E37" s="81"/>
      <c r="F37" s="81"/>
      <c r="G37" s="81"/>
    </row>
    <row r="38" spans="1:7" x14ac:dyDescent="0.25">
      <c r="A38" s="168" t="s">
        <v>43</v>
      </c>
      <c r="B38" s="81"/>
      <c r="C38" s="81"/>
      <c r="D38" s="19"/>
      <c r="E38" s="19"/>
      <c r="F38" s="19"/>
      <c r="G38" s="19"/>
    </row>
    <row r="39" spans="1:7" x14ac:dyDescent="0.25">
      <c r="A39" s="168" t="s">
        <v>44</v>
      </c>
      <c r="B39" s="81"/>
      <c r="C39" s="81"/>
      <c r="D39" s="81"/>
      <c r="E39" s="81"/>
      <c r="F39" s="81"/>
      <c r="G39" s="81"/>
    </row>
    <row r="40" spans="1:7" x14ac:dyDescent="0.25">
      <c r="A40" s="169"/>
      <c r="B40" s="81"/>
      <c r="C40" s="81"/>
      <c r="D40" s="81"/>
      <c r="E40" s="81"/>
      <c r="F40" s="81"/>
      <c r="G40" s="81"/>
    </row>
    <row r="41" spans="1:7" x14ac:dyDescent="0.25">
      <c r="A41" s="170" t="s">
        <v>45</v>
      </c>
      <c r="B41" s="81"/>
      <c r="C41" s="81"/>
      <c r="D41" s="81"/>
      <c r="E41" s="81"/>
      <c r="F41" s="81"/>
      <c r="G41" s="81"/>
    </row>
    <row r="42" spans="1:7" x14ac:dyDescent="0.25">
      <c r="A42" s="170"/>
      <c r="B42" s="80"/>
      <c r="C42" s="80"/>
      <c r="D42" s="80"/>
      <c r="E42" s="80"/>
      <c r="F42" s="80"/>
      <c r="G42" s="80"/>
    </row>
    <row r="43" spans="1:7" x14ac:dyDescent="0.25">
      <c r="A43" s="168" t="s">
        <v>46</v>
      </c>
      <c r="B43" s="81"/>
      <c r="C43" s="81"/>
      <c r="D43" s="81"/>
      <c r="E43" s="81"/>
      <c r="F43" s="81"/>
      <c r="G43" s="81"/>
    </row>
    <row r="44" spans="1:7" x14ac:dyDescent="0.25">
      <c r="A44" s="169"/>
      <c r="B44" s="80"/>
      <c r="C44" s="80"/>
      <c r="D44" s="80"/>
      <c r="E44" s="80"/>
      <c r="F44" s="80"/>
      <c r="G44" s="80"/>
    </row>
    <row r="45" spans="1:7" x14ac:dyDescent="0.25">
      <c r="A45" s="170" t="s">
        <v>47</v>
      </c>
      <c r="B45" s="80"/>
      <c r="C45" s="80"/>
      <c r="D45" s="80"/>
      <c r="E45" s="80"/>
      <c r="F45" s="80"/>
      <c r="G45" s="80"/>
    </row>
    <row r="46" spans="1:7" x14ac:dyDescent="0.25">
      <c r="A46" s="168" t="s">
        <v>48</v>
      </c>
      <c r="B46" s="81"/>
      <c r="C46" s="81"/>
      <c r="D46" s="81"/>
      <c r="E46" s="81"/>
      <c r="F46" s="81"/>
      <c r="G46" s="81"/>
    </row>
    <row r="47" spans="1:7" x14ac:dyDescent="0.25">
      <c r="A47" s="168" t="s">
        <v>49</v>
      </c>
      <c r="B47" s="81"/>
      <c r="C47" s="81"/>
      <c r="D47" s="81"/>
      <c r="E47" s="81"/>
      <c r="F47" s="81"/>
      <c r="G47" s="81"/>
    </row>
    <row r="48" spans="1:7" x14ac:dyDescent="0.25">
      <c r="A48" s="169"/>
      <c r="B48" s="81"/>
      <c r="C48" s="81"/>
      <c r="D48" s="81"/>
      <c r="E48" s="81"/>
      <c r="F48" s="81"/>
      <c r="G48" s="81"/>
    </row>
    <row r="49" spans="1:7" x14ac:dyDescent="0.25">
      <c r="A49" s="168" t="s">
        <v>50</v>
      </c>
      <c r="B49" s="81"/>
      <c r="C49" s="81"/>
      <c r="D49" s="19"/>
      <c r="E49" s="19"/>
      <c r="F49" s="19"/>
      <c r="G49" s="19"/>
    </row>
    <row r="50" spans="1:7" x14ac:dyDescent="0.25">
      <c r="A50" s="169"/>
      <c r="B50" s="80"/>
      <c r="C50" s="80"/>
      <c r="D50" s="80"/>
      <c r="E50" s="80"/>
      <c r="F50" s="80"/>
      <c r="G50" s="80"/>
    </row>
    <row r="51" spans="1:7" x14ac:dyDescent="0.25">
      <c r="A51" s="168" t="s">
        <v>51</v>
      </c>
      <c r="B51" s="81"/>
      <c r="C51" s="81"/>
      <c r="D51" s="81"/>
      <c r="E51" s="81"/>
      <c r="F51" s="81"/>
      <c r="G51" s="81"/>
    </row>
    <row r="52" spans="1:7" x14ac:dyDescent="0.25">
      <c r="A52" s="168" t="s">
        <v>52</v>
      </c>
      <c r="B52" s="81"/>
      <c r="C52" s="81"/>
      <c r="D52" s="81"/>
      <c r="E52" s="81"/>
      <c r="F52" s="81"/>
      <c r="G52" s="81"/>
    </row>
    <row r="53" spans="1:7" x14ac:dyDescent="0.25">
      <c r="A53" s="168" t="s">
        <v>53</v>
      </c>
      <c r="B53" s="81"/>
      <c r="C53" s="81"/>
      <c r="D53" s="81"/>
      <c r="E53" s="81"/>
      <c r="F53" s="81"/>
      <c r="G53" s="81"/>
    </row>
    <row r="54" spans="1:7" x14ac:dyDescent="0.25">
      <c r="A54" s="168" t="s">
        <v>54</v>
      </c>
      <c r="B54" s="81"/>
      <c r="C54" s="19"/>
      <c r="D54" s="19"/>
      <c r="E54" s="19"/>
      <c r="F54" s="19"/>
      <c r="G54" s="19"/>
    </row>
    <row r="55" spans="1:7" x14ac:dyDescent="0.25">
      <c r="A55" s="169"/>
      <c r="B55" s="81"/>
      <c r="C55" s="81"/>
      <c r="D55" s="81"/>
      <c r="E55" s="81"/>
      <c r="F55" s="81"/>
      <c r="G55" s="81"/>
    </row>
    <row r="56" spans="1:7" x14ac:dyDescent="0.25">
      <c r="A56" s="168" t="s">
        <v>55</v>
      </c>
      <c r="B56" s="81"/>
      <c r="C56" s="81"/>
      <c r="D56" s="81"/>
      <c r="E56" s="81"/>
      <c r="F56" s="81"/>
      <c r="G56" s="81"/>
    </row>
    <row r="57" spans="1:7" x14ac:dyDescent="0.25">
      <c r="A57" s="165"/>
      <c r="B57" s="81"/>
      <c r="C57" s="81"/>
      <c r="D57" s="81"/>
      <c r="E57" s="81"/>
      <c r="F57" s="81"/>
      <c r="G57" s="81"/>
    </row>
    <row r="58" spans="1:7" x14ac:dyDescent="0.25">
      <c r="A58" s="170" t="s">
        <v>56</v>
      </c>
      <c r="B58" s="81"/>
      <c r="C58" s="81"/>
      <c r="D58" s="81"/>
      <c r="E58" s="81"/>
      <c r="F58" s="81"/>
      <c r="G58" s="81"/>
    </row>
    <row r="59" spans="1:7" x14ac:dyDescent="0.25">
      <c r="A59" s="168" t="s">
        <v>57</v>
      </c>
      <c r="B59" s="81"/>
      <c r="C59" s="81"/>
      <c r="D59" s="81"/>
      <c r="E59" s="81"/>
      <c r="F59" s="81"/>
      <c r="G59" s="81"/>
    </row>
    <row r="60" spans="1:7" x14ac:dyDescent="0.25">
      <c r="A60" s="169"/>
      <c r="B60" s="81"/>
      <c r="C60" s="81"/>
      <c r="D60" s="81"/>
      <c r="E60" s="81"/>
      <c r="F60" s="81"/>
      <c r="G60" s="81"/>
    </row>
    <row r="61" spans="1:7" x14ac:dyDescent="0.25">
      <c r="A61" s="170" t="s">
        <v>58</v>
      </c>
      <c r="B61" s="81"/>
      <c r="C61" s="81"/>
      <c r="D61" s="81"/>
      <c r="E61" s="81"/>
      <c r="F61" s="81"/>
      <c r="G61" s="81"/>
    </row>
    <row r="62" spans="1:7" x14ac:dyDescent="0.25">
      <c r="A62" s="169"/>
      <c r="B62" s="81"/>
      <c r="C62" s="81"/>
      <c r="D62" s="81"/>
      <c r="E62" s="81"/>
      <c r="F62" s="81"/>
      <c r="G62" s="81"/>
    </row>
    <row r="63" spans="1:7" x14ac:dyDescent="0.25">
      <c r="A63" s="170" t="s">
        <v>59</v>
      </c>
      <c r="B63" s="81"/>
      <c r="C63" s="81"/>
      <c r="D63" s="81"/>
      <c r="E63" s="81"/>
      <c r="F63" s="81"/>
      <c r="G63" s="81"/>
    </row>
    <row r="64" spans="1:7" x14ac:dyDescent="0.25">
      <c r="A64" s="170"/>
      <c r="B64" s="80"/>
      <c r="C64" s="80"/>
      <c r="D64" s="80"/>
      <c r="E64" s="80"/>
      <c r="F64" s="80"/>
      <c r="G64" s="80"/>
    </row>
    <row r="65" spans="1:7" x14ac:dyDescent="0.25">
      <c r="A65" s="168" t="s">
        <v>60</v>
      </c>
      <c r="B65" s="81"/>
      <c r="C65" s="81"/>
      <c r="D65" s="81"/>
      <c r="E65" s="81"/>
      <c r="F65" s="81"/>
      <c r="G65" s="81"/>
    </row>
    <row r="66" spans="1:7" x14ac:dyDescent="0.25">
      <c r="A66" s="165"/>
      <c r="C66" s="165"/>
    </row>
    <row r="67" spans="1:7" ht="18" thickBot="1" x14ac:dyDescent="0.35">
      <c r="A67" s="185" t="s">
        <v>5</v>
      </c>
      <c r="B67" s="185"/>
      <c r="C67" s="185"/>
      <c r="D67" s="185"/>
      <c r="E67" s="185"/>
      <c r="F67" s="185"/>
      <c r="G67" s="185"/>
    </row>
    <row r="68" spans="1:7" ht="15.75" thickTop="1" x14ac:dyDescent="0.25">
      <c r="A68" s="166" t="s">
        <v>61</v>
      </c>
      <c r="B68" s="19"/>
      <c r="C68" s="19"/>
      <c r="D68" s="19"/>
      <c r="E68" s="19"/>
      <c r="F68" s="19"/>
      <c r="G68" s="19"/>
    </row>
    <row r="69" spans="1:7" x14ac:dyDescent="0.25">
      <c r="A69" s="166" t="s">
        <v>62</v>
      </c>
      <c r="B69" s="19"/>
      <c r="C69" s="19"/>
      <c r="D69" s="19"/>
      <c r="E69" s="19"/>
      <c r="F69" s="19"/>
      <c r="G69" s="19"/>
    </row>
    <row r="70" spans="1:7" x14ac:dyDescent="0.25">
      <c r="A70" s="166"/>
      <c r="B70" s="19"/>
      <c r="C70" s="19"/>
      <c r="D70" s="19"/>
      <c r="E70" s="19"/>
      <c r="F70" s="19"/>
      <c r="G70" s="19"/>
    </row>
    <row r="71" spans="1:7" x14ac:dyDescent="0.25">
      <c r="A71" s="166" t="s">
        <v>63</v>
      </c>
      <c r="B71" s="19"/>
      <c r="C71" s="19"/>
      <c r="D71" s="19"/>
      <c r="E71" s="19"/>
      <c r="F71" s="19"/>
      <c r="G71" s="19"/>
    </row>
    <row r="72" spans="1:7" x14ac:dyDescent="0.25">
      <c r="A72" s="166" t="s">
        <v>64</v>
      </c>
      <c r="B72" s="19"/>
      <c r="C72" s="19"/>
      <c r="D72" s="19"/>
      <c r="E72" s="19"/>
      <c r="F72" s="19"/>
      <c r="G72" s="19"/>
    </row>
    <row r="73" spans="1:7" x14ac:dyDescent="0.25">
      <c r="A73" s="166"/>
      <c r="B73" s="19"/>
      <c r="C73" s="19"/>
      <c r="D73" s="19"/>
      <c r="E73" s="19"/>
      <c r="F73" s="19"/>
      <c r="G73" s="19"/>
    </row>
    <row r="74" spans="1:7" x14ac:dyDescent="0.25">
      <c r="A74" s="166" t="s">
        <v>65</v>
      </c>
      <c r="B74" s="19"/>
      <c r="C74" s="19"/>
      <c r="D74" s="19"/>
      <c r="E74" s="19"/>
      <c r="F74" s="19"/>
      <c r="G74" s="19"/>
    </row>
    <row r="75" spans="1:7" x14ac:dyDescent="0.25">
      <c r="A75" s="166" t="s">
        <v>66</v>
      </c>
      <c r="B75" s="19"/>
      <c r="C75" s="19"/>
      <c r="D75" s="19"/>
      <c r="E75" s="19"/>
      <c r="F75" s="19"/>
      <c r="G75" s="19"/>
    </row>
    <row r="76" spans="1:7" x14ac:dyDescent="0.25">
      <c r="A76" s="166"/>
      <c r="B76" s="19"/>
      <c r="C76" s="19"/>
      <c r="D76" s="19"/>
      <c r="E76" s="19"/>
      <c r="F76" s="19"/>
      <c r="G76" s="19"/>
    </row>
    <row r="77" spans="1:7" x14ac:dyDescent="0.25">
      <c r="A77" s="166" t="s">
        <v>67</v>
      </c>
      <c r="B77" s="19"/>
      <c r="C77" s="19"/>
      <c r="D77" s="19"/>
      <c r="E77" s="19"/>
      <c r="F77" s="19"/>
      <c r="G77" s="19"/>
    </row>
    <row r="78" spans="1:7" x14ac:dyDescent="0.25">
      <c r="A78" s="166"/>
      <c r="B78" s="19"/>
      <c r="C78" s="19"/>
      <c r="D78" s="19"/>
      <c r="E78" s="19"/>
      <c r="F78" s="19"/>
      <c r="G78" s="19"/>
    </row>
    <row r="79" spans="1:7" x14ac:dyDescent="0.25">
      <c r="A79" s="166" t="s">
        <v>68</v>
      </c>
      <c r="B79" s="19"/>
      <c r="C79" s="19"/>
      <c r="D79" s="19"/>
      <c r="E79" s="19"/>
      <c r="F79" s="19"/>
      <c r="G79" s="19"/>
    </row>
    <row r="80" spans="1:7" x14ac:dyDescent="0.25">
      <c r="A80" s="166" t="s">
        <v>69</v>
      </c>
      <c r="B80" s="19"/>
      <c r="C80" s="19"/>
      <c r="D80" s="19"/>
      <c r="E80" s="19"/>
      <c r="F80" s="19"/>
      <c r="G80" s="19"/>
    </row>
    <row r="81" spans="1:7" x14ac:dyDescent="0.25">
      <c r="A81" s="166" t="s">
        <v>70</v>
      </c>
      <c r="B81" s="19"/>
      <c r="C81" s="19"/>
      <c r="D81" s="19"/>
      <c r="E81" s="19"/>
      <c r="F81" s="19"/>
      <c r="G81" s="19"/>
    </row>
    <row r="82" spans="1:7" x14ac:dyDescent="0.25">
      <c r="A82" s="166"/>
      <c r="B82" s="19"/>
      <c r="C82" s="19"/>
      <c r="D82" s="19"/>
      <c r="E82" s="19"/>
      <c r="F82" s="19"/>
      <c r="G82" s="19"/>
    </row>
    <row r="83" spans="1:7" x14ac:dyDescent="0.25">
      <c r="A83" s="166" t="s">
        <v>71</v>
      </c>
      <c r="B83" s="19"/>
      <c r="C83" s="19"/>
      <c r="D83" s="19"/>
      <c r="E83" s="19"/>
      <c r="F83" s="19"/>
      <c r="G83" s="19"/>
    </row>
    <row r="84" spans="1:7" x14ac:dyDescent="0.25">
      <c r="A84" s="166" t="s">
        <v>72</v>
      </c>
      <c r="B84" s="19"/>
      <c r="C84" s="19"/>
      <c r="D84" s="19"/>
      <c r="E84" s="19"/>
      <c r="F84" s="19"/>
      <c r="G84" s="19"/>
    </row>
    <row r="85" spans="1:7" x14ac:dyDescent="0.25">
      <c r="A85" s="166"/>
      <c r="B85" s="19"/>
      <c r="C85" s="19"/>
      <c r="D85" s="19"/>
      <c r="E85" s="19"/>
      <c r="F85" s="19"/>
      <c r="G85" s="19"/>
    </row>
    <row r="86" spans="1:7" x14ac:dyDescent="0.25">
      <c r="A86" s="166" t="s">
        <v>73</v>
      </c>
      <c r="B86" s="19"/>
      <c r="C86" s="19"/>
      <c r="D86" s="19"/>
      <c r="E86" s="19"/>
      <c r="F86" s="19"/>
      <c r="G86" s="19"/>
    </row>
    <row r="87" spans="1:7" x14ac:dyDescent="0.25">
      <c r="A87" s="166" t="s">
        <v>74</v>
      </c>
      <c r="B87" s="19"/>
      <c r="C87" s="19"/>
      <c r="D87" s="19"/>
      <c r="E87" s="19"/>
      <c r="F87" s="19"/>
      <c r="G87" s="19"/>
    </row>
    <row r="88" spans="1:7" x14ac:dyDescent="0.25">
      <c r="A88" s="166"/>
      <c r="B88" s="19"/>
      <c r="C88" s="19"/>
      <c r="D88" s="19"/>
      <c r="E88" s="19"/>
      <c r="F88" s="19"/>
      <c r="G88" s="19"/>
    </row>
    <row r="89" spans="1:7" x14ac:dyDescent="0.25">
      <c r="A89" s="166" t="s">
        <v>75</v>
      </c>
      <c r="B89" s="19"/>
      <c r="C89" s="19"/>
      <c r="D89" s="19"/>
      <c r="E89" s="19"/>
      <c r="F89" s="19"/>
      <c r="G89" s="19"/>
    </row>
    <row r="90" spans="1:7" x14ac:dyDescent="0.25">
      <c r="A90" s="166"/>
      <c r="B90" s="19"/>
      <c r="C90" s="19"/>
      <c r="D90" s="19"/>
      <c r="E90" s="19"/>
      <c r="F90" s="19"/>
      <c r="G90" s="19"/>
    </row>
    <row r="91" spans="1:7" x14ac:dyDescent="0.25">
      <c r="A91" s="166" t="s">
        <v>76</v>
      </c>
      <c r="B91" s="19"/>
      <c r="C91" s="19"/>
      <c r="D91" s="19"/>
      <c r="E91" s="19"/>
      <c r="F91" s="19"/>
      <c r="G91" s="19"/>
    </row>
    <row r="92" spans="1:7" x14ac:dyDescent="0.25">
      <c r="A92" s="166" t="s">
        <v>77</v>
      </c>
      <c r="B92" s="19"/>
      <c r="C92" s="19"/>
      <c r="D92" s="19"/>
      <c r="E92" s="19"/>
      <c r="F92" s="19"/>
      <c r="G92" s="19"/>
    </row>
    <row r="93" spans="1:7" x14ac:dyDescent="0.25">
      <c r="A93" s="166" t="s">
        <v>78</v>
      </c>
      <c r="B93" s="19"/>
      <c r="C93" s="19"/>
      <c r="D93" s="19"/>
      <c r="E93" s="19"/>
      <c r="F93" s="19"/>
      <c r="G93" s="19"/>
    </row>
    <row r="94" spans="1:7" x14ac:dyDescent="0.25">
      <c r="A94" s="166"/>
      <c r="B94" s="19"/>
      <c r="C94" s="19"/>
      <c r="D94" s="19"/>
      <c r="E94" s="19"/>
      <c r="F94" s="19"/>
      <c r="G94" s="19"/>
    </row>
    <row r="95" spans="1:7" x14ac:dyDescent="0.25">
      <c r="A95" s="166" t="s">
        <v>79</v>
      </c>
      <c r="B95" s="19"/>
      <c r="C95" s="19"/>
      <c r="D95" s="19"/>
      <c r="E95" s="19"/>
      <c r="F95" s="19"/>
      <c r="G95" s="19"/>
    </row>
    <row r="96" spans="1:7" x14ac:dyDescent="0.25">
      <c r="A96" s="166" t="s">
        <v>80</v>
      </c>
      <c r="B96" s="19"/>
      <c r="C96" s="19"/>
      <c r="D96" s="19"/>
      <c r="E96" s="19"/>
      <c r="F96" s="19"/>
      <c r="G96" s="19"/>
    </row>
    <row r="97" spans="1:7" x14ac:dyDescent="0.25">
      <c r="A97" s="166"/>
      <c r="B97" s="19"/>
      <c r="C97" s="19"/>
      <c r="D97" s="19"/>
      <c r="E97" s="19"/>
      <c r="F97" s="19"/>
      <c r="G97" s="19"/>
    </row>
    <row r="98" spans="1:7" x14ac:dyDescent="0.25">
      <c r="A98" s="166" t="s">
        <v>81</v>
      </c>
      <c r="B98" s="19"/>
      <c r="C98" s="19"/>
      <c r="D98" s="19"/>
      <c r="E98" s="19"/>
      <c r="F98" s="19"/>
      <c r="G98" s="19"/>
    </row>
    <row r="99" spans="1:7" x14ac:dyDescent="0.25">
      <c r="A99" s="166" t="s">
        <v>82</v>
      </c>
      <c r="B99" s="19"/>
      <c r="C99" s="19"/>
      <c r="D99" s="19"/>
      <c r="E99" s="19"/>
      <c r="F99" s="19"/>
      <c r="G99" s="19"/>
    </row>
    <row r="100" spans="1:7" x14ac:dyDescent="0.25">
      <c r="A100" s="166" t="s">
        <v>83</v>
      </c>
      <c r="B100" s="19"/>
      <c r="C100" s="19"/>
      <c r="D100" s="19"/>
      <c r="E100" s="19"/>
      <c r="F100" s="19"/>
      <c r="G100" s="19"/>
    </row>
    <row r="101" spans="1:7" x14ac:dyDescent="0.25">
      <c r="A101" s="166"/>
      <c r="B101" s="19"/>
      <c r="C101" s="19"/>
      <c r="D101" s="19"/>
      <c r="E101" s="19"/>
      <c r="F101" s="19"/>
      <c r="G101" s="19"/>
    </row>
    <row r="102" spans="1:7" x14ac:dyDescent="0.25">
      <c r="A102" s="166" t="s">
        <v>84</v>
      </c>
      <c r="B102" s="19"/>
      <c r="C102" s="19"/>
      <c r="D102" s="19"/>
      <c r="E102" s="19"/>
      <c r="F102" s="19"/>
      <c r="G102" s="19"/>
    </row>
    <row r="103" spans="1:7" x14ac:dyDescent="0.25">
      <c r="A103" s="166"/>
      <c r="B103" s="19"/>
      <c r="C103" s="19"/>
      <c r="D103" s="19"/>
      <c r="E103" s="19"/>
      <c r="F103" s="19"/>
      <c r="G103" s="19"/>
    </row>
    <row r="104" spans="1:7" x14ac:dyDescent="0.25">
      <c r="A104" s="166" t="s">
        <v>85</v>
      </c>
      <c r="B104" s="19"/>
      <c r="C104" s="19"/>
      <c r="D104" s="19"/>
      <c r="E104" s="19"/>
      <c r="F104" s="19"/>
      <c r="G104" s="19"/>
    </row>
    <row r="105" spans="1:7" x14ac:dyDescent="0.25">
      <c r="A105" s="166" t="s">
        <v>86</v>
      </c>
      <c r="B105" s="19"/>
      <c r="C105" s="19"/>
      <c r="D105" s="19"/>
      <c r="E105" s="19"/>
      <c r="F105" s="19"/>
      <c r="G105" s="19"/>
    </row>
    <row r="106" spans="1:7" x14ac:dyDescent="0.25">
      <c r="A106" s="166"/>
      <c r="B106" s="19"/>
      <c r="C106" s="19"/>
      <c r="D106" s="19"/>
      <c r="E106" s="19"/>
      <c r="F106" s="19"/>
      <c r="G106" s="19"/>
    </row>
    <row r="107" spans="1:7" x14ac:dyDescent="0.25">
      <c r="A107" s="166" t="s">
        <v>85</v>
      </c>
      <c r="B107" s="19"/>
      <c r="C107" s="19"/>
      <c r="D107" s="19"/>
      <c r="E107" s="19"/>
      <c r="F107" s="19"/>
      <c r="G107" s="19"/>
    </row>
    <row r="108" spans="1:7" x14ac:dyDescent="0.25">
      <c r="A108" s="166" t="s">
        <v>87</v>
      </c>
      <c r="B108" s="19"/>
      <c r="C108" s="19"/>
      <c r="D108" s="19"/>
      <c r="E108" s="19"/>
      <c r="F108" s="19"/>
      <c r="G108" s="19"/>
    </row>
    <row r="109" spans="1:7" x14ac:dyDescent="0.25">
      <c r="A109" s="166"/>
      <c r="B109" s="19"/>
      <c r="C109" s="19"/>
      <c r="D109" s="19"/>
      <c r="E109" s="19"/>
      <c r="F109" s="19"/>
      <c r="G109" s="19"/>
    </row>
    <row r="110" spans="1:7" x14ac:dyDescent="0.25">
      <c r="A110" s="166" t="s">
        <v>88</v>
      </c>
      <c r="B110" s="19"/>
      <c r="C110" s="19"/>
      <c r="D110" s="19"/>
      <c r="E110" s="19"/>
      <c r="F110" s="19"/>
      <c r="G110" s="19"/>
    </row>
    <row r="111" spans="1:7" x14ac:dyDescent="0.25">
      <c r="A111" s="166" t="s">
        <v>86</v>
      </c>
      <c r="B111" s="19"/>
      <c r="C111" s="19"/>
      <c r="D111" s="19"/>
      <c r="E111" s="19"/>
      <c r="F111" s="19"/>
      <c r="G111" s="19"/>
    </row>
    <row r="112" spans="1:7" x14ac:dyDescent="0.25">
      <c r="A112" s="166"/>
      <c r="B112" s="19"/>
      <c r="C112" s="19"/>
      <c r="D112" s="19"/>
      <c r="E112" s="19"/>
      <c r="F112" s="19"/>
      <c r="G112" s="19"/>
    </row>
    <row r="113" spans="1:7" x14ac:dyDescent="0.25">
      <c r="A113" s="166" t="s">
        <v>88</v>
      </c>
      <c r="B113" s="19"/>
      <c r="C113" s="19"/>
      <c r="D113" s="19"/>
      <c r="E113" s="19"/>
      <c r="F113" s="19"/>
      <c r="G113" s="19"/>
    </row>
    <row r="114" spans="1:7" x14ac:dyDescent="0.25">
      <c r="A114" s="166" t="s">
        <v>87</v>
      </c>
      <c r="B114" s="19"/>
      <c r="C114" s="19"/>
      <c r="D114" s="19"/>
      <c r="E114" s="19"/>
      <c r="F114" s="19"/>
      <c r="G114" s="19"/>
    </row>
    <row r="115" spans="1:7" x14ac:dyDescent="0.25">
      <c r="A115" s="166"/>
      <c r="B115" s="19"/>
      <c r="C115" s="19"/>
      <c r="D115" s="19"/>
      <c r="E115" s="19"/>
      <c r="F115" s="19"/>
      <c r="G115" s="19"/>
    </row>
    <row r="116" spans="1:7" x14ac:dyDescent="0.25">
      <c r="A116" s="166" t="s">
        <v>89</v>
      </c>
      <c r="B116" s="19"/>
      <c r="C116" s="19"/>
      <c r="D116" s="19"/>
      <c r="E116" s="19"/>
      <c r="F116" s="19"/>
      <c r="G116" s="19"/>
    </row>
    <row r="117" spans="1:7" x14ac:dyDescent="0.25">
      <c r="A117" s="166" t="s">
        <v>90</v>
      </c>
      <c r="B117" s="19"/>
      <c r="C117" s="19"/>
      <c r="D117" s="19"/>
      <c r="E117" s="19"/>
      <c r="F117" s="19"/>
      <c r="G117" s="19"/>
    </row>
    <row r="118" spans="1:7" x14ac:dyDescent="0.25">
      <c r="A118" s="166" t="s">
        <v>91</v>
      </c>
      <c r="B118" s="19"/>
      <c r="C118" s="19"/>
      <c r="D118" s="19"/>
      <c r="E118" s="19"/>
      <c r="F118" s="19"/>
      <c r="G118" s="19"/>
    </row>
    <row r="119" spans="1:7" x14ac:dyDescent="0.25">
      <c r="A119" s="166"/>
      <c r="B119" s="19"/>
      <c r="C119" s="19"/>
      <c r="D119" s="19"/>
      <c r="E119" s="19"/>
      <c r="F119" s="19"/>
      <c r="G119" s="19"/>
    </row>
    <row r="120" spans="1:7" x14ac:dyDescent="0.25">
      <c r="A120" s="166" t="s">
        <v>92</v>
      </c>
      <c r="B120" s="19"/>
      <c r="C120" s="19"/>
      <c r="D120" s="19"/>
      <c r="E120" s="19"/>
      <c r="F120" s="19"/>
      <c r="G120" s="19"/>
    </row>
    <row r="121" spans="1:7" x14ac:dyDescent="0.25">
      <c r="A121" s="166" t="s">
        <v>93</v>
      </c>
      <c r="B121" s="19"/>
      <c r="C121" s="19"/>
      <c r="D121" s="19"/>
      <c r="E121" s="19"/>
      <c r="F121" s="19"/>
      <c r="G121" s="19"/>
    </row>
    <row r="122" spans="1:7" x14ac:dyDescent="0.25">
      <c r="A122" s="165"/>
      <c r="C122" s="165"/>
    </row>
    <row r="123" spans="1:7" ht="18" thickBot="1" x14ac:dyDescent="0.35">
      <c r="A123" s="184" t="s">
        <v>94</v>
      </c>
      <c r="B123" s="184"/>
      <c r="C123" s="184"/>
      <c r="D123" s="184"/>
      <c r="E123" s="184"/>
      <c r="F123" s="184"/>
      <c r="G123" s="184"/>
    </row>
    <row r="124" spans="1:7" ht="15.75" thickTop="1" x14ac:dyDescent="0.25">
      <c r="A124" s="166" t="s">
        <v>95</v>
      </c>
      <c r="C124" s="165"/>
    </row>
    <row r="125" spans="1:7" x14ac:dyDescent="0.25">
      <c r="A125" s="166" t="s">
        <v>73</v>
      </c>
      <c r="B125" s="19"/>
      <c r="C125" s="19"/>
      <c r="D125" s="19"/>
      <c r="E125" s="19"/>
      <c r="F125" s="19"/>
      <c r="G125" s="19"/>
    </row>
    <row r="126" spans="1:7" x14ac:dyDescent="0.25">
      <c r="A126" s="166" t="s">
        <v>96</v>
      </c>
      <c r="B126" s="19"/>
      <c r="C126" s="19"/>
      <c r="D126" s="19"/>
      <c r="E126" s="19"/>
      <c r="F126" s="19"/>
      <c r="G126" s="19"/>
    </row>
    <row r="127" spans="1:7" x14ac:dyDescent="0.25">
      <c r="A127" s="166" t="s">
        <v>97</v>
      </c>
      <c r="B127" s="19"/>
      <c r="C127" s="19"/>
      <c r="D127" s="19"/>
      <c r="E127" s="19"/>
      <c r="F127" s="19"/>
      <c r="G127" s="19"/>
    </row>
    <row r="128" spans="1:7" x14ac:dyDescent="0.25">
      <c r="A128" s="166" t="s">
        <v>98</v>
      </c>
      <c r="B128" s="19"/>
      <c r="C128" s="19"/>
      <c r="D128" s="19"/>
      <c r="E128" s="19"/>
      <c r="F128" s="19"/>
      <c r="G128" s="19"/>
    </row>
    <row r="129" spans="1:7" x14ac:dyDescent="0.25">
      <c r="A129" s="166" t="s">
        <v>99</v>
      </c>
      <c r="B129" s="19"/>
      <c r="C129" s="19"/>
      <c r="D129" s="19"/>
      <c r="E129" s="19"/>
      <c r="F129" s="19"/>
      <c r="G129" s="19"/>
    </row>
    <row r="130" spans="1:7" x14ac:dyDescent="0.25">
      <c r="A130" s="166" t="s">
        <v>100</v>
      </c>
      <c r="B130" s="19"/>
      <c r="C130" s="19"/>
      <c r="D130" s="19"/>
      <c r="E130" s="19"/>
      <c r="F130" s="19"/>
      <c r="G130" s="19"/>
    </row>
    <row r="131" spans="1:7" x14ac:dyDescent="0.25">
      <c r="A131" s="166" t="s">
        <v>101</v>
      </c>
      <c r="B131" s="19"/>
      <c r="C131" s="19"/>
      <c r="D131" s="19"/>
      <c r="E131" s="19"/>
      <c r="F131" s="19"/>
      <c r="G131" s="19"/>
    </row>
    <row r="132" spans="1:7" x14ac:dyDescent="0.25">
      <c r="A132" s="166" t="s">
        <v>102</v>
      </c>
      <c r="B132" s="19"/>
      <c r="C132" s="19"/>
      <c r="D132" s="19"/>
      <c r="E132" s="19"/>
      <c r="F132" s="19"/>
      <c r="G132" s="19"/>
    </row>
    <row r="133" spans="1:7" x14ac:dyDescent="0.25">
      <c r="A133" s="166" t="s">
        <v>103</v>
      </c>
      <c r="B133" s="19"/>
      <c r="C133" s="19"/>
      <c r="D133" s="19"/>
      <c r="E133" s="19"/>
      <c r="F133" s="19"/>
      <c r="G133" s="19"/>
    </row>
    <row r="134" spans="1:7" x14ac:dyDescent="0.25">
      <c r="A134" s="166" t="s">
        <v>104</v>
      </c>
      <c r="B134" s="19"/>
      <c r="C134" s="19"/>
      <c r="D134" s="19"/>
      <c r="E134" s="19"/>
      <c r="F134" s="19"/>
      <c r="G134" s="19"/>
    </row>
    <row r="135" spans="1:7" x14ac:dyDescent="0.25">
      <c r="A135" s="167" t="s">
        <v>105</v>
      </c>
      <c r="B135" s="19"/>
      <c r="C135" s="19"/>
      <c r="D135" s="19"/>
      <c r="E135" s="19"/>
      <c r="F135" s="19"/>
      <c r="G135" s="19"/>
    </row>
    <row r="136" spans="1:7" x14ac:dyDescent="0.25">
      <c r="A136" s="166" t="s">
        <v>106</v>
      </c>
      <c r="B136" s="19"/>
      <c r="C136" s="19"/>
      <c r="D136" s="19"/>
      <c r="E136" s="19"/>
      <c r="F136" s="19"/>
      <c r="G136" s="19"/>
    </row>
    <row r="137" spans="1:7" x14ac:dyDescent="0.25">
      <c r="A137" s="166" t="s">
        <v>107</v>
      </c>
      <c r="B137" s="19"/>
      <c r="C137" s="19"/>
      <c r="D137" s="19"/>
      <c r="E137" s="19"/>
      <c r="F137" s="19"/>
      <c r="G137" s="19"/>
    </row>
    <row r="138" spans="1:7" x14ac:dyDescent="0.25">
      <c r="A138" s="166" t="s">
        <v>108</v>
      </c>
      <c r="B138" s="19"/>
      <c r="C138" s="19"/>
      <c r="D138" s="19"/>
      <c r="E138" s="19"/>
      <c r="F138" s="19"/>
      <c r="G138" s="19"/>
    </row>
    <row r="139" spans="1:7" x14ac:dyDescent="0.25">
      <c r="A139" s="165"/>
      <c r="B139" s="19"/>
      <c r="C139" s="19"/>
      <c r="D139" s="19"/>
      <c r="E139" s="19"/>
      <c r="F139" s="19"/>
      <c r="G139" s="19"/>
    </row>
    <row r="140" spans="1:7" x14ac:dyDescent="0.25">
      <c r="A140" s="166" t="s">
        <v>109</v>
      </c>
      <c r="B140" s="19"/>
      <c r="C140" s="19"/>
      <c r="D140" s="19"/>
      <c r="E140" s="19"/>
      <c r="F140" s="19"/>
      <c r="G140" s="19"/>
    </row>
    <row r="141" spans="1:7" x14ac:dyDescent="0.25">
      <c r="A141" s="166" t="s">
        <v>110</v>
      </c>
      <c r="B141" s="19"/>
      <c r="C141" s="19"/>
      <c r="D141" s="19"/>
      <c r="E141" s="19"/>
      <c r="F141" s="19"/>
      <c r="G141" s="19"/>
    </row>
    <row r="142" spans="1:7" x14ac:dyDescent="0.25">
      <c r="A142" s="166" t="s">
        <v>111</v>
      </c>
      <c r="B142" s="19"/>
      <c r="C142" s="19"/>
      <c r="D142" s="19"/>
      <c r="E142" s="19"/>
      <c r="F142" s="19"/>
      <c r="G142" s="19"/>
    </row>
    <row r="143" spans="1:7" x14ac:dyDescent="0.25">
      <c r="A143" s="166" t="s">
        <v>112</v>
      </c>
      <c r="B143" s="19"/>
      <c r="C143" s="19"/>
      <c r="D143" s="19"/>
      <c r="E143" s="19"/>
      <c r="F143" s="19"/>
      <c r="G143" s="19"/>
    </row>
    <row r="144" spans="1:7" x14ac:dyDescent="0.25">
      <c r="A144" s="166" t="s">
        <v>113</v>
      </c>
      <c r="B144" s="19"/>
      <c r="C144" s="19"/>
      <c r="D144" s="19"/>
      <c r="E144" s="19"/>
      <c r="F144" s="19"/>
      <c r="G144" s="19"/>
    </row>
    <row r="145" spans="1:7" x14ac:dyDescent="0.25">
      <c r="A145" s="166" t="s">
        <v>100</v>
      </c>
      <c r="B145" s="19"/>
      <c r="C145" s="19"/>
      <c r="D145" s="19"/>
      <c r="E145" s="19"/>
      <c r="F145" s="19"/>
      <c r="G145" s="19"/>
    </row>
    <row r="146" spans="1:7" x14ac:dyDescent="0.25">
      <c r="A146" s="166" t="s">
        <v>114</v>
      </c>
      <c r="B146" s="19"/>
      <c r="C146" s="19"/>
      <c r="D146" s="19"/>
      <c r="E146" s="19"/>
      <c r="F146" s="19"/>
      <c r="G146" s="19"/>
    </row>
    <row r="147" spans="1:7" x14ac:dyDescent="0.25">
      <c r="A147" s="166" t="s">
        <v>115</v>
      </c>
      <c r="B147" s="19"/>
      <c r="C147" s="19"/>
      <c r="D147" s="19"/>
      <c r="E147" s="19"/>
      <c r="F147" s="19"/>
      <c r="G147" s="19"/>
    </row>
    <row r="148" spans="1:7" x14ac:dyDescent="0.25">
      <c r="A148" s="166" t="s">
        <v>116</v>
      </c>
      <c r="B148" s="19"/>
      <c r="C148" s="19"/>
      <c r="D148" s="19"/>
      <c r="E148" s="19"/>
      <c r="F148" s="19"/>
      <c r="G148" s="19"/>
    </row>
    <row r="149" spans="1:7" x14ac:dyDescent="0.25">
      <c r="A149" s="166"/>
      <c r="B149" s="19"/>
      <c r="C149" s="19"/>
      <c r="D149" s="19"/>
      <c r="E149" s="19"/>
      <c r="F149" s="19"/>
      <c r="G149" s="19"/>
    </row>
    <row r="150" spans="1:7" x14ac:dyDescent="0.25">
      <c r="A150" s="166" t="s">
        <v>117</v>
      </c>
      <c r="B150" s="19"/>
      <c r="C150" s="19"/>
      <c r="D150" s="19"/>
      <c r="E150" s="19"/>
      <c r="F150" s="19"/>
      <c r="G150" s="19"/>
    </row>
    <row r="151" spans="1:7" x14ac:dyDescent="0.25">
      <c r="A151" s="166" t="s">
        <v>118</v>
      </c>
      <c r="B151" s="19"/>
      <c r="C151" s="19"/>
      <c r="D151" s="19"/>
      <c r="E151" s="19"/>
      <c r="F151" s="19"/>
      <c r="G151" s="19"/>
    </row>
    <row r="152" spans="1:7" x14ac:dyDescent="0.25">
      <c r="A152" s="166" t="s">
        <v>119</v>
      </c>
      <c r="B152" s="19"/>
      <c r="C152" s="19"/>
      <c r="D152" s="19"/>
      <c r="E152" s="19"/>
      <c r="F152" s="19"/>
      <c r="G152" s="19"/>
    </row>
    <row r="153" spans="1:7" x14ac:dyDescent="0.25">
      <c r="A153" s="166" t="s">
        <v>120</v>
      </c>
      <c r="B153" s="19"/>
      <c r="C153" s="19"/>
      <c r="D153" s="19"/>
      <c r="E153" s="19"/>
      <c r="F153" s="19"/>
      <c r="G153" s="19"/>
    </row>
    <row r="154" spans="1:7" x14ac:dyDescent="0.25">
      <c r="A154" s="166" t="s">
        <v>121</v>
      </c>
      <c r="B154" s="19"/>
      <c r="C154" s="19"/>
      <c r="D154" s="19"/>
      <c r="E154" s="19"/>
      <c r="F154" s="19"/>
      <c r="G154" s="19"/>
    </row>
    <row r="155" spans="1:7" x14ac:dyDescent="0.25">
      <c r="A155" s="166" t="s">
        <v>122</v>
      </c>
      <c r="B155" s="19"/>
      <c r="C155" s="19"/>
      <c r="D155" s="19"/>
      <c r="E155" s="19"/>
      <c r="F155" s="19"/>
      <c r="G155" s="19"/>
    </row>
    <row r="156" spans="1:7" x14ac:dyDescent="0.25">
      <c r="A156" s="166" t="s">
        <v>123</v>
      </c>
      <c r="B156" s="19"/>
      <c r="C156" s="19"/>
      <c r="D156" s="19"/>
      <c r="E156" s="19"/>
      <c r="F156" s="19"/>
      <c r="G156" s="19"/>
    </row>
    <row r="157" spans="1:7" x14ac:dyDescent="0.25">
      <c r="A157" s="166" t="s">
        <v>124</v>
      </c>
      <c r="B157" s="19"/>
      <c r="C157" s="19"/>
      <c r="D157" s="19"/>
      <c r="E157" s="19"/>
      <c r="F157" s="19"/>
      <c r="G157" s="19"/>
    </row>
    <row r="158" spans="1:7" x14ac:dyDescent="0.25">
      <c r="A158" s="166" t="s">
        <v>125</v>
      </c>
      <c r="B158" s="19"/>
      <c r="C158" s="19"/>
      <c r="D158" s="19"/>
      <c r="E158" s="19"/>
      <c r="F158" s="19"/>
      <c r="G158" s="19"/>
    </row>
    <row r="159" spans="1:7" x14ac:dyDescent="0.25">
      <c r="A159" s="166" t="s">
        <v>126</v>
      </c>
      <c r="B159" s="19"/>
      <c r="C159" s="19"/>
      <c r="D159" s="19"/>
      <c r="E159" s="19"/>
      <c r="F159" s="19"/>
      <c r="G159" s="19"/>
    </row>
    <row r="160" spans="1:7" x14ac:dyDescent="0.25">
      <c r="A160" s="166" t="s">
        <v>127</v>
      </c>
      <c r="B160" s="19"/>
      <c r="C160" s="19"/>
      <c r="D160" s="19"/>
      <c r="E160" s="19"/>
      <c r="F160" s="19"/>
      <c r="G160" s="19"/>
    </row>
    <row r="161" spans="1:7" x14ac:dyDescent="0.25">
      <c r="A161" s="166"/>
      <c r="B161" s="19"/>
      <c r="C161" s="19"/>
      <c r="D161" s="19"/>
      <c r="E161" s="19"/>
      <c r="F161" s="19"/>
      <c r="G161" s="19"/>
    </row>
    <row r="162" spans="1:7" x14ac:dyDescent="0.25">
      <c r="A162" s="166" t="s">
        <v>277</v>
      </c>
      <c r="B162" s="19"/>
      <c r="C162" s="19"/>
      <c r="D162" s="19"/>
      <c r="E162" s="19"/>
      <c r="F162" s="19"/>
      <c r="G162" s="19"/>
    </row>
    <row r="163" spans="1:7" x14ac:dyDescent="0.25">
      <c r="A163" s="166" t="s">
        <v>275</v>
      </c>
      <c r="B163" s="19"/>
      <c r="C163" s="19"/>
      <c r="D163" s="19"/>
      <c r="E163" s="19"/>
      <c r="F163" s="19"/>
      <c r="G163" s="19"/>
    </row>
    <row r="164" spans="1:7" x14ac:dyDescent="0.25">
      <c r="A164" s="166" t="s">
        <v>276</v>
      </c>
      <c r="B164" s="19"/>
      <c r="C164" s="19"/>
      <c r="D164" s="19"/>
      <c r="E164" s="19"/>
      <c r="F164" s="19"/>
      <c r="G164" s="19"/>
    </row>
    <row r="165" spans="1:7" x14ac:dyDescent="0.25">
      <c r="A165" s="166"/>
      <c r="C165" s="171"/>
    </row>
    <row r="166" spans="1:7" x14ac:dyDescent="0.25">
      <c r="A166" s="166"/>
      <c r="C166" s="171"/>
    </row>
    <row r="167" spans="1:7" x14ac:dyDescent="0.25">
      <c r="A167" s="166"/>
      <c r="C167" s="171"/>
    </row>
    <row r="168" spans="1:7" x14ac:dyDescent="0.25">
      <c r="A168" s="166"/>
      <c r="C168" s="171"/>
    </row>
    <row r="169" spans="1:7" x14ac:dyDescent="0.25">
      <c r="A169" s="166"/>
      <c r="C169" s="165"/>
    </row>
    <row r="170" spans="1:7" x14ac:dyDescent="0.25">
      <c r="A170" s="166"/>
      <c r="C170" s="165"/>
    </row>
    <row r="171" spans="1:7" x14ac:dyDescent="0.25">
      <c r="A171" s="166"/>
      <c r="C171" s="165"/>
    </row>
    <row r="172" spans="1:7" x14ac:dyDescent="0.25">
      <c r="A172" s="166"/>
      <c r="C172" s="165"/>
    </row>
    <row r="173" spans="1:7" x14ac:dyDescent="0.25">
      <c r="A173" s="166"/>
      <c r="C173" s="165"/>
    </row>
    <row r="174" spans="1:7" x14ac:dyDescent="0.25">
      <c r="A174" s="165"/>
      <c r="C174" s="165"/>
    </row>
    <row r="175" spans="1:7" x14ac:dyDescent="0.25">
      <c r="A175" s="165"/>
      <c r="C175" s="165"/>
    </row>
    <row r="176" spans="1:7" x14ac:dyDescent="0.25">
      <c r="A176" s="165"/>
      <c r="C176" s="165"/>
    </row>
    <row r="177" spans="1:3" x14ac:dyDescent="0.25">
      <c r="A177" s="165"/>
      <c r="C177" s="165"/>
    </row>
    <row r="178" spans="1:3" x14ac:dyDescent="0.25">
      <c r="A178" s="165"/>
      <c r="C178" s="165"/>
    </row>
    <row r="179" spans="1:3" x14ac:dyDescent="0.25">
      <c r="A179" s="165"/>
      <c r="C179" s="165"/>
    </row>
    <row r="180" spans="1:3" x14ac:dyDescent="0.25">
      <c r="A180" s="165"/>
      <c r="C180" s="165"/>
    </row>
    <row r="181" spans="1:3" x14ac:dyDescent="0.25">
      <c r="A181" s="165"/>
      <c r="C181" s="165"/>
    </row>
    <row r="182" spans="1:3" x14ac:dyDescent="0.25">
      <c r="A182" s="165"/>
      <c r="C182" s="165"/>
    </row>
    <row r="183" spans="1:3" x14ac:dyDescent="0.25">
      <c r="A183" s="165"/>
      <c r="C183" s="165"/>
    </row>
    <row r="184" spans="1:3" x14ac:dyDescent="0.25">
      <c r="A184" s="165"/>
      <c r="C184" s="165"/>
    </row>
    <row r="185" spans="1:3" x14ac:dyDescent="0.25">
      <c r="A185" s="165"/>
      <c r="C185" s="165"/>
    </row>
    <row r="186" spans="1:3" x14ac:dyDescent="0.25">
      <c r="A186" s="165"/>
      <c r="C186" s="165"/>
    </row>
    <row r="187" spans="1:3" x14ac:dyDescent="0.25">
      <c r="A187" s="165"/>
      <c r="C187" s="165"/>
    </row>
    <row r="188" spans="1:3" x14ac:dyDescent="0.25">
      <c r="A188" s="165"/>
      <c r="C188" s="165"/>
    </row>
    <row r="189" spans="1:3" x14ac:dyDescent="0.25">
      <c r="A189" s="165"/>
      <c r="C189" s="165"/>
    </row>
    <row r="190" spans="1:3" x14ac:dyDescent="0.25">
      <c r="A190" s="165"/>
      <c r="C190" s="165"/>
    </row>
    <row r="191" spans="1:3" x14ac:dyDescent="0.25">
      <c r="A191" s="165"/>
      <c r="C191" s="165"/>
    </row>
    <row r="192" spans="1:3" x14ac:dyDescent="0.25">
      <c r="A192" s="165"/>
      <c r="C192" s="165"/>
    </row>
    <row r="193" spans="1:3" x14ac:dyDescent="0.25">
      <c r="A193" s="165"/>
      <c r="C193" s="165"/>
    </row>
    <row r="194" spans="1:3" x14ac:dyDescent="0.25">
      <c r="A194" s="165"/>
      <c r="C194" s="165"/>
    </row>
    <row r="195" spans="1:3" x14ac:dyDescent="0.25">
      <c r="A195" s="165"/>
      <c r="C195" s="165"/>
    </row>
    <row r="196" spans="1:3" x14ac:dyDescent="0.25">
      <c r="A196" s="165"/>
      <c r="C196" s="165"/>
    </row>
    <row r="197" spans="1:3" x14ac:dyDescent="0.25">
      <c r="A197" s="165"/>
      <c r="C197" s="165"/>
    </row>
    <row r="198" spans="1:3" x14ac:dyDescent="0.25">
      <c r="A198" s="165"/>
      <c r="C198" s="165"/>
    </row>
    <row r="199" spans="1:3" x14ac:dyDescent="0.25">
      <c r="A199" s="165"/>
      <c r="C199" s="165"/>
    </row>
    <row r="200" spans="1:3" x14ac:dyDescent="0.25">
      <c r="A200" s="165"/>
      <c r="C200" s="165"/>
    </row>
    <row r="201" spans="1:3" x14ac:dyDescent="0.25">
      <c r="A201" s="165"/>
      <c r="C201" s="165"/>
    </row>
    <row r="202" spans="1:3" x14ac:dyDescent="0.25">
      <c r="A202" s="165"/>
      <c r="C202" s="165"/>
    </row>
    <row r="203" spans="1:3" x14ac:dyDescent="0.25">
      <c r="A203" s="165"/>
      <c r="C203" s="165"/>
    </row>
    <row r="204" spans="1:3" x14ac:dyDescent="0.25">
      <c r="C204" s="165"/>
    </row>
    <row r="205" spans="1:3" x14ac:dyDescent="0.25">
      <c r="C205" s="165"/>
    </row>
    <row r="206" spans="1:3" x14ac:dyDescent="0.25">
      <c r="C206" s="165"/>
    </row>
    <row r="207" spans="1:3" x14ac:dyDescent="0.25">
      <c r="C207" s="165"/>
    </row>
    <row r="208" spans="1:3" x14ac:dyDescent="0.25">
      <c r="C208" s="165"/>
    </row>
    <row r="209" spans="3:3" x14ac:dyDescent="0.25">
      <c r="C209" s="165"/>
    </row>
    <row r="210" spans="3:3" x14ac:dyDescent="0.25">
      <c r="C210" s="165"/>
    </row>
    <row r="211" spans="3:3" x14ac:dyDescent="0.25">
      <c r="C211" s="165"/>
    </row>
    <row r="212" spans="3:3" x14ac:dyDescent="0.25">
      <c r="C212" s="165"/>
    </row>
    <row r="213" spans="3:3" x14ac:dyDescent="0.25">
      <c r="C213" s="165"/>
    </row>
    <row r="214" spans="3:3" x14ac:dyDescent="0.25">
      <c r="C214" s="165"/>
    </row>
    <row r="215" spans="3:3" x14ac:dyDescent="0.25">
      <c r="C215" s="165"/>
    </row>
    <row r="216" spans="3:3" x14ac:dyDescent="0.25">
      <c r="C216" s="165"/>
    </row>
    <row r="217" spans="3:3" x14ac:dyDescent="0.25">
      <c r="C217" s="165"/>
    </row>
    <row r="218" spans="3:3" x14ac:dyDescent="0.25">
      <c r="C218" s="165"/>
    </row>
    <row r="219" spans="3:3" x14ac:dyDescent="0.25">
      <c r="C219" s="165"/>
    </row>
    <row r="220" spans="3:3" x14ac:dyDescent="0.25">
      <c r="C220" s="165"/>
    </row>
    <row r="221" spans="3:3" x14ac:dyDescent="0.25">
      <c r="C221" s="165"/>
    </row>
    <row r="222" spans="3:3" x14ac:dyDescent="0.25">
      <c r="C222" s="165"/>
    </row>
    <row r="223" spans="3:3" x14ac:dyDescent="0.25">
      <c r="C223" s="165"/>
    </row>
    <row r="224" spans="3:3" x14ac:dyDescent="0.25">
      <c r="C224" s="165"/>
    </row>
    <row r="225" spans="3:3" x14ac:dyDescent="0.25">
      <c r="C225" s="165"/>
    </row>
    <row r="226" spans="3:3" x14ac:dyDescent="0.25">
      <c r="C226" s="165"/>
    </row>
    <row r="227" spans="3:3" x14ac:dyDescent="0.25">
      <c r="C227" s="165"/>
    </row>
    <row r="228" spans="3:3" x14ac:dyDescent="0.25">
      <c r="C228" s="165"/>
    </row>
    <row r="229" spans="3:3" x14ac:dyDescent="0.25">
      <c r="C229" s="165"/>
    </row>
    <row r="230" spans="3:3" x14ac:dyDescent="0.25">
      <c r="C230" s="165"/>
    </row>
    <row r="231" spans="3:3" x14ac:dyDescent="0.25">
      <c r="C231" s="165"/>
    </row>
    <row r="232" spans="3:3" x14ac:dyDescent="0.25">
      <c r="C232" s="165"/>
    </row>
    <row r="233" spans="3:3" x14ac:dyDescent="0.25">
      <c r="C233" s="165"/>
    </row>
    <row r="234" spans="3:3" x14ac:dyDescent="0.25">
      <c r="C234" s="165"/>
    </row>
    <row r="235" spans="3:3" x14ac:dyDescent="0.25">
      <c r="C235" s="165"/>
    </row>
    <row r="236" spans="3:3" x14ac:dyDescent="0.25">
      <c r="C236" s="165"/>
    </row>
    <row r="237" spans="3:3" x14ac:dyDescent="0.25">
      <c r="C237" s="165"/>
    </row>
    <row r="238" spans="3:3" x14ac:dyDescent="0.25">
      <c r="C238" s="165"/>
    </row>
    <row r="239" spans="3:3" x14ac:dyDescent="0.25">
      <c r="C239" s="165"/>
    </row>
    <row r="240" spans="3:3" x14ac:dyDescent="0.25">
      <c r="C240" s="165"/>
    </row>
    <row r="241" spans="3:3" x14ac:dyDescent="0.25">
      <c r="C241" s="165"/>
    </row>
    <row r="242" spans="3:3" x14ac:dyDescent="0.25">
      <c r="C242" s="165"/>
    </row>
    <row r="243" spans="3:3" x14ac:dyDescent="0.25">
      <c r="C243" s="165"/>
    </row>
    <row r="244" spans="3:3" x14ac:dyDescent="0.25">
      <c r="C244" s="165"/>
    </row>
    <row r="245" spans="3:3" x14ac:dyDescent="0.25">
      <c r="C245" s="165"/>
    </row>
    <row r="246" spans="3:3" x14ac:dyDescent="0.25">
      <c r="C246" s="165"/>
    </row>
    <row r="247" spans="3:3" x14ac:dyDescent="0.25">
      <c r="C247" s="165"/>
    </row>
    <row r="248" spans="3:3" x14ac:dyDescent="0.25">
      <c r="C248" s="165"/>
    </row>
    <row r="249" spans="3:3" x14ac:dyDescent="0.25">
      <c r="C249" s="165"/>
    </row>
    <row r="250" spans="3:3" x14ac:dyDescent="0.25">
      <c r="C250" s="165"/>
    </row>
    <row r="251" spans="3:3" x14ac:dyDescent="0.25">
      <c r="C251" s="165"/>
    </row>
    <row r="252" spans="3:3" x14ac:dyDescent="0.25">
      <c r="C252" s="165"/>
    </row>
    <row r="253" spans="3:3" x14ac:dyDescent="0.25">
      <c r="C253" s="165"/>
    </row>
    <row r="254" spans="3:3" x14ac:dyDescent="0.25">
      <c r="C254" s="165"/>
    </row>
    <row r="255" spans="3:3" x14ac:dyDescent="0.25">
      <c r="C255" s="165"/>
    </row>
    <row r="256" spans="3:3" x14ac:dyDescent="0.25">
      <c r="C256" s="165"/>
    </row>
    <row r="257" spans="3:3" x14ac:dyDescent="0.25">
      <c r="C257" s="165"/>
    </row>
    <row r="258" spans="3:3" x14ac:dyDescent="0.25">
      <c r="C258" s="165"/>
    </row>
    <row r="259" spans="3:3" x14ac:dyDescent="0.25">
      <c r="C259" s="165"/>
    </row>
    <row r="260" spans="3:3" x14ac:dyDescent="0.25">
      <c r="C260" s="165"/>
    </row>
    <row r="261" spans="3:3" x14ac:dyDescent="0.25">
      <c r="C261" s="165"/>
    </row>
    <row r="262" spans="3:3" x14ac:dyDescent="0.25">
      <c r="C262" s="165"/>
    </row>
    <row r="263" spans="3:3" x14ac:dyDescent="0.25">
      <c r="C263" s="165"/>
    </row>
    <row r="264" spans="3:3" x14ac:dyDescent="0.25">
      <c r="C264" s="165"/>
    </row>
    <row r="265" spans="3:3" x14ac:dyDescent="0.25">
      <c r="C265" s="165"/>
    </row>
    <row r="266" spans="3:3" x14ac:dyDescent="0.25">
      <c r="C266" s="165"/>
    </row>
    <row r="267" spans="3:3" x14ac:dyDescent="0.25">
      <c r="C267" s="165"/>
    </row>
    <row r="268" spans="3:3" x14ac:dyDescent="0.25">
      <c r="C268" s="165"/>
    </row>
    <row r="269" spans="3:3" x14ac:dyDescent="0.25">
      <c r="C269" s="165"/>
    </row>
    <row r="270" spans="3:3" x14ac:dyDescent="0.25">
      <c r="C270" s="165"/>
    </row>
    <row r="271" spans="3:3" x14ac:dyDescent="0.25">
      <c r="C271" s="165"/>
    </row>
    <row r="272" spans="3:3" x14ac:dyDescent="0.25">
      <c r="C272" s="165"/>
    </row>
    <row r="273" spans="3:3" x14ac:dyDescent="0.25">
      <c r="C273" s="165"/>
    </row>
    <row r="274" spans="3:3" x14ac:dyDescent="0.25">
      <c r="C274" s="165"/>
    </row>
    <row r="275" spans="3:3" x14ac:dyDescent="0.25">
      <c r="C275" s="165"/>
    </row>
    <row r="276" spans="3:3" x14ac:dyDescent="0.25">
      <c r="C276" s="165"/>
    </row>
    <row r="277" spans="3:3" x14ac:dyDescent="0.25">
      <c r="C277" s="165"/>
    </row>
    <row r="278" spans="3:3" x14ac:dyDescent="0.25">
      <c r="C278" s="165"/>
    </row>
    <row r="279" spans="3:3" x14ac:dyDescent="0.25">
      <c r="C279" s="165"/>
    </row>
    <row r="280" spans="3:3" x14ac:dyDescent="0.25">
      <c r="C280" s="165"/>
    </row>
    <row r="281" spans="3:3" x14ac:dyDescent="0.25">
      <c r="C281" s="165"/>
    </row>
    <row r="282" spans="3:3" x14ac:dyDescent="0.25">
      <c r="C282" s="165"/>
    </row>
    <row r="283" spans="3:3" x14ac:dyDescent="0.25">
      <c r="C283" s="165"/>
    </row>
    <row r="284" spans="3:3" x14ac:dyDescent="0.25">
      <c r="C284" s="165"/>
    </row>
    <row r="285" spans="3:3" x14ac:dyDescent="0.25">
      <c r="C285" s="165"/>
    </row>
    <row r="286" spans="3:3" x14ac:dyDescent="0.25">
      <c r="C286" s="165"/>
    </row>
    <row r="287" spans="3:3" x14ac:dyDescent="0.25">
      <c r="C287" s="165"/>
    </row>
    <row r="288" spans="3:3" x14ac:dyDescent="0.25">
      <c r="C288" s="165"/>
    </row>
    <row r="289" spans="3:3" x14ac:dyDescent="0.25">
      <c r="C289" s="165"/>
    </row>
    <row r="290" spans="3:3" x14ac:dyDescent="0.25">
      <c r="C290" s="165"/>
    </row>
    <row r="291" spans="3:3" x14ac:dyDescent="0.25">
      <c r="C291" s="165"/>
    </row>
    <row r="292" spans="3:3" x14ac:dyDescent="0.25">
      <c r="C292" s="165"/>
    </row>
    <row r="293" spans="3:3" x14ac:dyDescent="0.25">
      <c r="C293" s="165"/>
    </row>
    <row r="294" spans="3:3" x14ac:dyDescent="0.25">
      <c r="C294" s="165"/>
    </row>
    <row r="295" spans="3:3" x14ac:dyDescent="0.25">
      <c r="C295" s="165"/>
    </row>
    <row r="296" spans="3:3" x14ac:dyDescent="0.25">
      <c r="C296" s="165"/>
    </row>
    <row r="297" spans="3:3" x14ac:dyDescent="0.25">
      <c r="C297" s="165"/>
    </row>
    <row r="298" spans="3:3" x14ac:dyDescent="0.25">
      <c r="C298" s="165"/>
    </row>
    <row r="299" spans="3:3" x14ac:dyDescent="0.25">
      <c r="C299" s="165"/>
    </row>
    <row r="300" spans="3:3" x14ac:dyDescent="0.25">
      <c r="C300" s="165"/>
    </row>
    <row r="301" spans="3:3" x14ac:dyDescent="0.25">
      <c r="C301" s="165"/>
    </row>
    <row r="302" spans="3:3" x14ac:dyDescent="0.25">
      <c r="C302" s="165"/>
    </row>
    <row r="303" spans="3:3" x14ac:dyDescent="0.25">
      <c r="C303" s="165"/>
    </row>
    <row r="304" spans="3:3" x14ac:dyDescent="0.25">
      <c r="C304" s="165"/>
    </row>
    <row r="305" spans="3:3" x14ac:dyDescent="0.25">
      <c r="C305" s="165"/>
    </row>
    <row r="306" spans="3:3" x14ac:dyDescent="0.25">
      <c r="C306" s="165"/>
    </row>
    <row r="307" spans="3:3" x14ac:dyDescent="0.25">
      <c r="C307" s="165"/>
    </row>
    <row r="308" spans="3:3" x14ac:dyDescent="0.25">
      <c r="C308" s="165"/>
    </row>
    <row r="309" spans="3:3" x14ac:dyDescent="0.25">
      <c r="C309" s="165"/>
    </row>
    <row r="310" spans="3:3" x14ac:dyDescent="0.25">
      <c r="C310" s="165"/>
    </row>
    <row r="311" spans="3:3" x14ac:dyDescent="0.25">
      <c r="C311" s="165"/>
    </row>
    <row r="312" spans="3:3" x14ac:dyDescent="0.25">
      <c r="C312" s="165"/>
    </row>
    <row r="313" spans="3:3" x14ac:dyDescent="0.25">
      <c r="C313" s="165"/>
    </row>
    <row r="314" spans="3:3" x14ac:dyDescent="0.25">
      <c r="C314" s="165"/>
    </row>
  </sheetData>
  <mergeCells count="4">
    <mergeCell ref="A1:G1"/>
    <mergeCell ref="A123:G123"/>
    <mergeCell ref="A3:G3"/>
    <mergeCell ref="A67:G6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C00000"/>
  </sheetPr>
  <dimension ref="A1:P47"/>
  <sheetViews>
    <sheetView zoomScale="90" zoomScaleNormal="90" workbookViewId="0">
      <selection activeCell="A3" sqref="A3:G10"/>
    </sheetView>
  </sheetViews>
  <sheetFormatPr defaultRowHeight="15" x14ac:dyDescent="0.25"/>
  <cols>
    <col min="1" max="1" width="19.7109375" bestFit="1" customWidth="1"/>
    <col min="2" max="2" width="13.28515625" bestFit="1" customWidth="1"/>
    <col min="3" max="3" width="18.5703125" style="43" bestFit="1" customWidth="1"/>
    <col min="4" max="4" width="8.42578125" bestFit="1" customWidth="1"/>
    <col min="5" max="5" width="8.28515625" style="43" bestFit="1" customWidth="1"/>
    <col min="6" max="6" width="10.28515625" bestFit="1" customWidth="1"/>
    <col min="7" max="7" width="9.5703125" style="43" bestFit="1" customWidth="1"/>
    <col min="8" max="8" width="13.5703125" style="43" customWidth="1"/>
    <col min="9" max="9" width="20" style="43" bestFit="1" customWidth="1"/>
    <col min="10" max="10" width="8.85546875" bestFit="1" customWidth="1"/>
    <col min="11" max="11" width="7.7109375" bestFit="1" customWidth="1"/>
    <col min="12" max="12" width="15" style="43" bestFit="1" customWidth="1"/>
    <col min="13" max="13" width="18.28515625" bestFit="1" customWidth="1"/>
    <col min="14" max="14" width="7.42578125" style="43" bestFit="1" customWidth="1"/>
    <col min="15" max="15" width="14.42578125" style="43" bestFit="1" customWidth="1"/>
  </cols>
  <sheetData>
    <row r="1" spans="1:16" ht="20.25" thickBot="1" x14ac:dyDescent="0.35">
      <c r="A1" s="183" t="s">
        <v>210</v>
      </c>
      <c r="B1" s="183"/>
      <c r="C1" s="183"/>
      <c r="D1" s="183"/>
      <c r="E1" s="183"/>
      <c r="F1" s="183"/>
      <c r="G1" s="183"/>
      <c r="H1" s="183"/>
      <c r="I1" s="183"/>
      <c r="J1" s="183"/>
      <c r="K1" s="183"/>
      <c r="L1" s="183"/>
      <c r="M1" s="183"/>
      <c r="N1" s="183"/>
      <c r="O1" s="183"/>
    </row>
    <row r="2" spans="1:16" ht="15.75" thickTop="1" x14ac:dyDescent="0.25">
      <c r="A2" s="92" t="s">
        <v>211</v>
      </c>
      <c r="B2" s="92" t="s">
        <v>212</v>
      </c>
      <c r="C2" s="92" t="s">
        <v>215</v>
      </c>
      <c r="D2" s="92" t="s">
        <v>218</v>
      </c>
      <c r="E2" s="92" t="s">
        <v>214</v>
      </c>
      <c r="F2" s="92" t="s">
        <v>221</v>
      </c>
      <c r="G2" s="92" t="s">
        <v>279</v>
      </c>
      <c r="H2" s="86" t="s">
        <v>213</v>
      </c>
      <c r="I2" s="86" t="s">
        <v>219</v>
      </c>
      <c r="J2" s="86" t="s">
        <v>223</v>
      </c>
      <c r="K2" s="86" t="s">
        <v>222</v>
      </c>
      <c r="L2" s="86" t="s">
        <v>217</v>
      </c>
      <c r="M2" s="86" t="s">
        <v>220</v>
      </c>
      <c r="N2" s="86" t="s">
        <v>224</v>
      </c>
      <c r="O2" s="32" t="s">
        <v>225</v>
      </c>
    </row>
    <row r="3" spans="1:16" x14ac:dyDescent="0.25">
      <c r="A3" s="39"/>
      <c r="B3" s="93"/>
      <c r="C3" s="94"/>
      <c r="D3" s="95"/>
      <c r="E3" s="40"/>
      <c r="F3" s="95"/>
      <c r="G3" s="94"/>
      <c r="H3" s="90">
        <f t="shared" ref="H3:H10" si="0">(-G3/100)*D3</f>
        <v>0</v>
      </c>
      <c r="I3" s="91" t="e">
        <f t="shared" ref="I3:I10" si="1">E3/F3</f>
        <v>#DIV/0!</v>
      </c>
      <c r="J3" s="99" t="e">
        <f>I3*G3</f>
        <v>#DIV/0!</v>
      </c>
      <c r="K3" s="90">
        <f t="shared" ref="K3:K10" ca="1" si="2">(_xlfn.DAYS(B3,$B$11)/360)*F3</f>
        <v>0</v>
      </c>
      <c r="L3" s="89">
        <f t="shared" ref="L3:L10" si="3">(D3/100)*C3</f>
        <v>0</v>
      </c>
      <c r="M3" s="91" t="e">
        <f t="shared" ref="M3:M10" si="4">L3/$L$11</f>
        <v>#DIV/0!</v>
      </c>
      <c r="N3" s="91">
        <f ca="1">IFERROR(RATE(K3,J3,H3,G3)*F3,0)</f>
        <v>0</v>
      </c>
      <c r="O3" s="91">
        <f t="shared" ref="O3:O9" ca="1" si="5">IFERROR(M3*N3,0)</f>
        <v>0</v>
      </c>
    </row>
    <row r="4" spans="1:16" x14ac:dyDescent="0.25">
      <c r="A4" s="39"/>
      <c r="B4" s="93"/>
      <c r="C4" s="94"/>
      <c r="D4" s="95"/>
      <c r="E4" s="40"/>
      <c r="F4" s="95"/>
      <c r="G4" s="94"/>
      <c r="H4" s="90">
        <f t="shared" si="0"/>
        <v>0</v>
      </c>
      <c r="I4" s="91" t="e">
        <f t="shared" si="1"/>
        <v>#DIV/0!</v>
      </c>
      <c r="J4" s="99" t="e">
        <f>I4*G4</f>
        <v>#DIV/0!</v>
      </c>
      <c r="K4" s="90">
        <f t="shared" ca="1" si="2"/>
        <v>0</v>
      </c>
      <c r="L4" s="89">
        <f t="shared" si="3"/>
        <v>0</v>
      </c>
      <c r="M4" s="91" t="e">
        <f t="shared" si="4"/>
        <v>#DIV/0!</v>
      </c>
      <c r="N4" s="91">
        <f t="shared" ref="N4:N9" ca="1" si="6">IFERROR(RATE(K4,J4,H4,G4)*F4,0)</f>
        <v>0</v>
      </c>
      <c r="O4" s="91">
        <f t="shared" ca="1" si="5"/>
        <v>0</v>
      </c>
    </row>
    <row r="5" spans="1:16" x14ac:dyDescent="0.25">
      <c r="A5" s="39"/>
      <c r="B5" s="93"/>
      <c r="C5" s="94"/>
      <c r="D5" s="95"/>
      <c r="E5" s="40"/>
      <c r="F5" s="95"/>
      <c r="G5" s="94"/>
      <c r="H5" s="90">
        <f t="shared" si="0"/>
        <v>0</v>
      </c>
      <c r="I5" s="91" t="e">
        <f t="shared" si="1"/>
        <v>#DIV/0!</v>
      </c>
      <c r="J5" s="99"/>
      <c r="K5" s="90">
        <f t="shared" ca="1" si="2"/>
        <v>0</v>
      </c>
      <c r="L5" s="89">
        <f t="shared" si="3"/>
        <v>0</v>
      </c>
      <c r="M5" s="91" t="e">
        <f t="shared" si="4"/>
        <v>#DIV/0!</v>
      </c>
      <c r="N5" s="91">
        <f t="shared" ca="1" si="6"/>
        <v>0</v>
      </c>
      <c r="O5" s="91">
        <f t="shared" ca="1" si="5"/>
        <v>0</v>
      </c>
    </row>
    <row r="6" spans="1:16" x14ac:dyDescent="0.25">
      <c r="A6" s="39"/>
      <c r="B6" s="93"/>
      <c r="C6" s="94"/>
      <c r="D6" s="95"/>
      <c r="E6" s="40"/>
      <c r="F6" s="95"/>
      <c r="G6" s="94"/>
      <c r="H6" s="90">
        <f t="shared" si="0"/>
        <v>0</v>
      </c>
      <c r="I6" s="91" t="e">
        <f t="shared" si="1"/>
        <v>#DIV/0!</v>
      </c>
      <c r="J6" s="99" t="e">
        <f>I6*G6</f>
        <v>#DIV/0!</v>
      </c>
      <c r="K6" s="90">
        <f t="shared" ca="1" si="2"/>
        <v>0</v>
      </c>
      <c r="L6" s="89">
        <f t="shared" si="3"/>
        <v>0</v>
      </c>
      <c r="M6" s="91" t="e">
        <f t="shared" si="4"/>
        <v>#DIV/0!</v>
      </c>
      <c r="N6" s="91">
        <f t="shared" ca="1" si="6"/>
        <v>0</v>
      </c>
      <c r="O6" s="91">
        <f t="shared" ca="1" si="5"/>
        <v>0</v>
      </c>
    </row>
    <row r="7" spans="1:16" x14ac:dyDescent="0.25">
      <c r="A7" s="39"/>
      <c r="B7" s="93"/>
      <c r="C7" s="94"/>
      <c r="D7" s="95"/>
      <c r="E7" s="40"/>
      <c r="F7" s="95"/>
      <c r="G7" s="94"/>
      <c r="H7" s="90">
        <f t="shared" si="0"/>
        <v>0</v>
      </c>
      <c r="I7" s="91" t="e">
        <f t="shared" si="1"/>
        <v>#DIV/0!</v>
      </c>
      <c r="J7" s="99" t="e">
        <f>I7*G7</f>
        <v>#DIV/0!</v>
      </c>
      <c r="K7" s="90">
        <f t="shared" ca="1" si="2"/>
        <v>0</v>
      </c>
      <c r="L7" s="89">
        <f t="shared" si="3"/>
        <v>0</v>
      </c>
      <c r="M7" s="91" t="e">
        <f t="shared" si="4"/>
        <v>#DIV/0!</v>
      </c>
      <c r="N7" s="91">
        <f t="shared" ca="1" si="6"/>
        <v>0</v>
      </c>
      <c r="O7" s="91">
        <f t="shared" ca="1" si="5"/>
        <v>0</v>
      </c>
    </row>
    <row r="8" spans="1:16" x14ac:dyDescent="0.25">
      <c r="A8" s="39"/>
      <c r="B8" s="93"/>
      <c r="C8" s="94"/>
      <c r="D8" s="95"/>
      <c r="E8" s="40"/>
      <c r="F8" s="95"/>
      <c r="G8" s="94"/>
      <c r="H8" s="90">
        <f t="shared" si="0"/>
        <v>0</v>
      </c>
      <c r="I8" s="91" t="e">
        <f t="shared" si="1"/>
        <v>#DIV/0!</v>
      </c>
      <c r="J8" s="99" t="e">
        <f>I8*G8</f>
        <v>#DIV/0!</v>
      </c>
      <c r="K8" s="90">
        <f t="shared" ca="1" si="2"/>
        <v>0</v>
      </c>
      <c r="L8" s="89">
        <f t="shared" si="3"/>
        <v>0</v>
      </c>
      <c r="M8" s="91" t="e">
        <f t="shared" si="4"/>
        <v>#DIV/0!</v>
      </c>
      <c r="N8" s="91">
        <f t="shared" ca="1" si="6"/>
        <v>0</v>
      </c>
      <c r="O8" s="91">
        <f t="shared" ca="1" si="5"/>
        <v>0</v>
      </c>
    </row>
    <row r="9" spans="1:16" x14ac:dyDescent="0.25">
      <c r="A9" s="39"/>
      <c r="B9" s="93"/>
      <c r="C9" s="94"/>
      <c r="D9" s="95"/>
      <c r="E9" s="40"/>
      <c r="F9" s="95"/>
      <c r="G9" s="94"/>
      <c r="H9" s="90">
        <f t="shared" si="0"/>
        <v>0</v>
      </c>
      <c r="I9" s="91" t="e">
        <f t="shared" si="1"/>
        <v>#DIV/0!</v>
      </c>
      <c r="J9" s="99" t="e">
        <f>I9*G9</f>
        <v>#DIV/0!</v>
      </c>
      <c r="K9" s="90">
        <f t="shared" ca="1" si="2"/>
        <v>0</v>
      </c>
      <c r="L9" s="89">
        <f t="shared" si="3"/>
        <v>0</v>
      </c>
      <c r="M9" s="91" t="e">
        <f t="shared" si="4"/>
        <v>#DIV/0!</v>
      </c>
      <c r="N9" s="91">
        <f t="shared" ca="1" si="6"/>
        <v>0</v>
      </c>
      <c r="O9" s="91">
        <f t="shared" ca="1" si="5"/>
        <v>0</v>
      </c>
      <c r="P9" s="9"/>
    </row>
    <row r="10" spans="1:16" x14ac:dyDescent="0.25">
      <c r="A10" s="39"/>
      <c r="B10" s="93"/>
      <c r="C10" s="94"/>
      <c r="D10" s="95"/>
      <c r="E10" s="40"/>
      <c r="F10" s="95"/>
      <c r="G10" s="94"/>
      <c r="H10" s="90">
        <f t="shared" si="0"/>
        <v>0</v>
      </c>
      <c r="I10" s="91" t="e">
        <f t="shared" si="1"/>
        <v>#DIV/0!</v>
      </c>
      <c r="J10" s="99" t="e">
        <f>I10*G10</f>
        <v>#DIV/0!</v>
      </c>
      <c r="K10" s="90">
        <f t="shared" ca="1" si="2"/>
        <v>0</v>
      </c>
      <c r="L10" s="89">
        <f t="shared" si="3"/>
        <v>0</v>
      </c>
      <c r="M10" s="91" t="e">
        <f t="shared" si="4"/>
        <v>#DIV/0!</v>
      </c>
      <c r="N10" s="91">
        <f ca="1">IFERROR(RATE(K10,J10,H10,G10)*F10,0)</f>
        <v>0</v>
      </c>
      <c r="O10" s="91">
        <f ca="1">IFERROR(M10*N10,0)</f>
        <v>0</v>
      </c>
    </row>
    <row r="11" spans="1:16" ht="15.75" thickBot="1" x14ac:dyDescent="0.3">
      <c r="A11" s="3" t="s">
        <v>216</v>
      </c>
      <c r="B11" s="46">
        <f ca="1">TODAY()</f>
        <v>42382</v>
      </c>
      <c r="C11" s="45">
        <f>SUM(C3:C10)</f>
        <v>0</v>
      </c>
      <c r="D11" s="47"/>
      <c r="E11" s="3"/>
      <c r="F11" s="3"/>
      <c r="G11" s="45"/>
      <c r="H11" s="90"/>
      <c r="I11" s="87"/>
      <c r="J11" s="87"/>
      <c r="K11" s="88"/>
      <c r="L11" s="101">
        <f>SUM(L3:L10)</f>
        <v>0</v>
      </c>
      <c r="M11" s="102" t="e">
        <f>SUM(M3:M10)</f>
        <v>#DIV/0!</v>
      </c>
      <c r="N11" s="91"/>
      <c r="O11" s="103">
        <f ca="1">SUM(O3:O10)</f>
        <v>0</v>
      </c>
    </row>
    <row r="12" spans="1:16" ht="15.75" thickTop="1" x14ac:dyDescent="0.25">
      <c r="H12" s="29"/>
    </row>
    <row r="22" spans="3:5" x14ac:dyDescent="0.25">
      <c r="E22"/>
    </row>
    <row r="23" spans="3:5" x14ac:dyDescent="0.25">
      <c r="E23"/>
    </row>
    <row r="24" spans="3:5" x14ac:dyDescent="0.25">
      <c r="C24"/>
      <c r="E24"/>
    </row>
    <row r="25" spans="3:5" x14ac:dyDescent="0.25">
      <c r="C25"/>
      <c r="E25"/>
    </row>
    <row r="26" spans="3:5" x14ac:dyDescent="0.25">
      <c r="C26"/>
      <c r="E26"/>
    </row>
    <row r="27" spans="3:5" x14ac:dyDescent="0.25">
      <c r="C27"/>
      <c r="E27"/>
    </row>
    <row r="28" spans="3:5" x14ac:dyDescent="0.25">
      <c r="C28"/>
      <c r="E28"/>
    </row>
    <row r="29" spans="3:5" x14ac:dyDescent="0.25">
      <c r="C29"/>
      <c r="E29"/>
    </row>
    <row r="30" spans="3:5" x14ac:dyDescent="0.25">
      <c r="C30"/>
      <c r="E30"/>
    </row>
    <row r="31" spans="3:5" x14ac:dyDescent="0.25">
      <c r="C31"/>
      <c r="E31"/>
    </row>
    <row r="32" spans="3:5" x14ac:dyDescent="0.25">
      <c r="C32"/>
      <c r="E32"/>
    </row>
    <row r="33" spans="3:5" x14ac:dyDescent="0.25">
      <c r="C33"/>
      <c r="E33"/>
    </row>
    <row r="34" spans="3:5" x14ac:dyDescent="0.25">
      <c r="C34"/>
      <c r="E34"/>
    </row>
    <row r="35" spans="3:5" x14ac:dyDescent="0.25">
      <c r="C35"/>
      <c r="E35"/>
    </row>
    <row r="36" spans="3:5" x14ac:dyDescent="0.25">
      <c r="C36"/>
    </row>
    <row r="37" spans="3:5" x14ac:dyDescent="0.25">
      <c r="C37"/>
    </row>
    <row r="38" spans="3:5" x14ac:dyDescent="0.25">
      <c r="C38"/>
    </row>
    <row r="39" spans="3:5" x14ac:dyDescent="0.25">
      <c r="C39"/>
    </row>
    <row r="40" spans="3:5" x14ac:dyDescent="0.25">
      <c r="C40"/>
    </row>
    <row r="41" spans="3:5" x14ac:dyDescent="0.25">
      <c r="C41"/>
    </row>
    <row r="42" spans="3:5" x14ac:dyDescent="0.25">
      <c r="C42"/>
    </row>
    <row r="43" spans="3:5" x14ac:dyDescent="0.25">
      <c r="C43"/>
    </row>
    <row r="44" spans="3:5" x14ac:dyDescent="0.25">
      <c r="C44"/>
    </row>
    <row r="45" spans="3:5" x14ac:dyDescent="0.25">
      <c r="C45"/>
    </row>
    <row r="46" spans="3:5" x14ac:dyDescent="0.25">
      <c r="C46"/>
    </row>
    <row r="47" spans="3:5" x14ac:dyDescent="0.25">
      <c r="C47"/>
    </row>
  </sheetData>
  <mergeCells count="1">
    <mergeCell ref="A1:O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C00000"/>
  </sheetPr>
  <dimension ref="A1:P1261"/>
  <sheetViews>
    <sheetView workbookViewId="0">
      <selection activeCell="I2" sqref="I2"/>
    </sheetView>
  </sheetViews>
  <sheetFormatPr defaultRowHeight="15" x14ac:dyDescent="0.25"/>
  <cols>
    <col min="1" max="1" width="10.7109375" bestFit="1" customWidth="1"/>
    <col min="2" max="2" width="16" bestFit="1" customWidth="1"/>
    <col min="3" max="3" width="15.42578125" bestFit="1" customWidth="1"/>
    <col min="4" max="9" width="15.42578125" style="83" customWidth="1"/>
    <col min="10" max="10" width="14.42578125" bestFit="1" customWidth="1"/>
    <col min="11" max="13" width="14.42578125" style="83" customWidth="1"/>
    <col min="14" max="14" width="12.7109375" style="123" bestFit="1" customWidth="1"/>
    <col min="15" max="15" width="14.28515625" style="83" bestFit="1" customWidth="1"/>
    <col min="16" max="16" width="14.42578125" style="83" customWidth="1"/>
  </cols>
  <sheetData>
    <row r="1" spans="1:16" ht="20.25" thickBot="1" x14ac:dyDescent="0.35">
      <c r="A1" s="183" t="s">
        <v>280</v>
      </c>
      <c r="B1" s="183"/>
      <c r="C1" s="183"/>
      <c r="D1" s="183"/>
      <c r="E1" s="183"/>
      <c r="F1" s="183"/>
      <c r="G1" s="183"/>
      <c r="H1" s="183"/>
      <c r="I1" s="183"/>
      <c r="J1" s="183"/>
      <c r="K1" s="183"/>
      <c r="L1" s="183"/>
      <c r="M1" s="183"/>
      <c r="N1" s="183"/>
      <c r="O1" s="183"/>
      <c r="P1" s="183"/>
    </row>
    <row r="2" spans="1:16" ht="31.5" thickTop="1" thickBot="1" x14ac:dyDescent="0.3">
      <c r="A2" s="107" t="s">
        <v>296</v>
      </c>
      <c r="B2" s="107" t="s">
        <v>281</v>
      </c>
      <c r="C2" s="107" t="str">
        <f>CONCATENATE(Dashboard!D6, " Daily Close")</f>
        <v xml:space="preserve"> Daily Close</v>
      </c>
      <c r="D2" s="107" t="s">
        <v>295</v>
      </c>
      <c r="E2" s="107" t="s">
        <v>289</v>
      </c>
      <c r="F2" s="107" t="str">
        <f>CONCATENATE(Dashboard!D6, " Weekly Close")</f>
        <v xml:space="preserve"> Weekly Close</v>
      </c>
      <c r="G2" s="107" t="s">
        <v>297</v>
      </c>
      <c r="H2" s="107" t="s">
        <v>290</v>
      </c>
      <c r="I2" s="107" t="str">
        <f>CONCATENATE(Dashboard!D6, " Monthly Close")</f>
        <v xml:space="preserve"> Monthly Close</v>
      </c>
      <c r="J2" s="107" t="s">
        <v>287</v>
      </c>
      <c r="K2" s="107" t="s">
        <v>288</v>
      </c>
      <c r="L2" s="107" t="s">
        <v>291</v>
      </c>
      <c r="M2" s="107" t="s">
        <v>292</v>
      </c>
      <c r="N2" s="107" t="s">
        <v>311</v>
      </c>
      <c r="O2" s="107" t="s">
        <v>293</v>
      </c>
      <c r="P2" s="107" t="s">
        <v>294</v>
      </c>
    </row>
    <row r="3" spans="1:16" x14ac:dyDescent="0.25">
      <c r="A3" s="93"/>
      <c r="B3" s="94"/>
      <c r="C3" s="95"/>
      <c r="D3" s="93"/>
      <c r="E3" s="114"/>
      <c r="F3" s="114"/>
      <c r="G3" s="115"/>
      <c r="H3" s="114"/>
      <c r="I3" s="114"/>
      <c r="J3" s="112" t="e">
        <f>(B3-B4)/B4</f>
        <v>#DIV/0!</v>
      </c>
      <c r="K3" s="112" t="e">
        <f>(C3-C4)/C4</f>
        <v>#DIV/0!</v>
      </c>
      <c r="L3" s="112" t="e">
        <f>(E3-E4)/E4</f>
        <v>#DIV/0!</v>
      </c>
      <c r="M3" s="112" t="e">
        <f>(F3-F4)/F4</f>
        <v>#DIV/0!</v>
      </c>
      <c r="N3" s="111">
        <f>MONTH(A3)</f>
        <v>1</v>
      </c>
      <c r="O3" s="112" t="e">
        <f>(H3-H4)/H4</f>
        <v>#DIV/0!</v>
      </c>
      <c r="P3" s="112" t="e">
        <f>(I3-I4)/I4</f>
        <v>#DIV/0!</v>
      </c>
    </row>
    <row r="4" spans="1:16" x14ac:dyDescent="0.25">
      <c r="A4" s="93"/>
      <c r="B4" s="94"/>
      <c r="C4" s="95"/>
      <c r="D4" s="93"/>
      <c r="E4" s="114"/>
      <c r="F4" s="114"/>
      <c r="G4" s="115"/>
      <c r="H4" s="114"/>
      <c r="I4" s="114"/>
      <c r="J4" s="112" t="e">
        <f t="shared" ref="J4:J67" si="0">(B4-B5)/B5</f>
        <v>#DIV/0!</v>
      </c>
      <c r="K4" s="112" t="e">
        <f t="shared" ref="K4:K67" si="1">(C4-C5)/C5</f>
        <v>#DIV/0!</v>
      </c>
      <c r="L4" s="112" t="e">
        <f t="shared" ref="L4:L67" si="2">(E4-E5)/E5</f>
        <v>#DIV/0!</v>
      </c>
      <c r="M4" s="112" t="e">
        <f t="shared" ref="M4:M67" si="3">(F4-F5)/F5</f>
        <v>#DIV/0!</v>
      </c>
      <c r="N4" s="111">
        <f t="shared" ref="N4:N62" si="4">MONTH(A4)</f>
        <v>1</v>
      </c>
      <c r="O4" s="112" t="e">
        <f t="shared" ref="O4:O62" si="5">(H4-H5)/H5</f>
        <v>#DIV/0!</v>
      </c>
      <c r="P4" s="112" t="e">
        <f t="shared" ref="P4:P62" si="6">(I4-I5)/I5</f>
        <v>#DIV/0!</v>
      </c>
    </row>
    <row r="5" spans="1:16" x14ac:dyDescent="0.25">
      <c r="A5" s="93"/>
      <c r="B5" s="94"/>
      <c r="C5" s="95"/>
      <c r="D5" s="93"/>
      <c r="E5" s="114"/>
      <c r="F5" s="114"/>
      <c r="G5" s="115"/>
      <c r="H5" s="114"/>
      <c r="I5" s="114"/>
      <c r="J5" s="112" t="e">
        <f t="shared" si="0"/>
        <v>#DIV/0!</v>
      </c>
      <c r="K5" s="112" t="e">
        <f t="shared" si="1"/>
        <v>#DIV/0!</v>
      </c>
      <c r="L5" s="112" t="e">
        <f t="shared" si="2"/>
        <v>#DIV/0!</v>
      </c>
      <c r="M5" s="112" t="e">
        <f t="shared" si="3"/>
        <v>#DIV/0!</v>
      </c>
      <c r="N5" s="111">
        <f t="shared" si="4"/>
        <v>1</v>
      </c>
      <c r="O5" s="112" t="e">
        <f t="shared" si="5"/>
        <v>#DIV/0!</v>
      </c>
      <c r="P5" s="112" t="e">
        <f t="shared" si="6"/>
        <v>#DIV/0!</v>
      </c>
    </row>
    <row r="6" spans="1:16" x14ac:dyDescent="0.25">
      <c r="A6" s="93"/>
      <c r="B6" s="94"/>
      <c r="C6" s="95"/>
      <c r="D6" s="93"/>
      <c r="E6" s="114"/>
      <c r="F6" s="114"/>
      <c r="G6" s="115"/>
      <c r="H6" s="114"/>
      <c r="I6" s="114"/>
      <c r="J6" s="112" t="e">
        <f t="shared" si="0"/>
        <v>#DIV/0!</v>
      </c>
      <c r="K6" s="112" t="e">
        <f t="shared" si="1"/>
        <v>#DIV/0!</v>
      </c>
      <c r="L6" s="112" t="e">
        <f t="shared" si="2"/>
        <v>#DIV/0!</v>
      </c>
      <c r="M6" s="112" t="e">
        <f t="shared" si="3"/>
        <v>#DIV/0!</v>
      </c>
      <c r="N6" s="111">
        <f t="shared" si="4"/>
        <v>1</v>
      </c>
      <c r="O6" s="112" t="e">
        <f t="shared" si="5"/>
        <v>#DIV/0!</v>
      </c>
      <c r="P6" s="112" t="e">
        <f t="shared" si="6"/>
        <v>#DIV/0!</v>
      </c>
    </row>
    <row r="7" spans="1:16" x14ac:dyDescent="0.25">
      <c r="A7" s="93"/>
      <c r="B7" s="94"/>
      <c r="C7" s="95"/>
      <c r="D7" s="93"/>
      <c r="E7" s="114"/>
      <c r="F7" s="114"/>
      <c r="G7" s="115"/>
      <c r="H7" s="114"/>
      <c r="I7" s="114"/>
      <c r="J7" s="112" t="e">
        <f t="shared" si="0"/>
        <v>#DIV/0!</v>
      </c>
      <c r="K7" s="112" t="e">
        <f t="shared" si="1"/>
        <v>#DIV/0!</v>
      </c>
      <c r="L7" s="112" t="e">
        <f t="shared" si="2"/>
        <v>#DIV/0!</v>
      </c>
      <c r="M7" s="112" t="e">
        <f t="shared" si="3"/>
        <v>#DIV/0!</v>
      </c>
      <c r="N7" s="111">
        <f t="shared" si="4"/>
        <v>1</v>
      </c>
      <c r="O7" s="112" t="e">
        <f t="shared" si="5"/>
        <v>#DIV/0!</v>
      </c>
      <c r="P7" s="112" t="e">
        <f t="shared" si="6"/>
        <v>#DIV/0!</v>
      </c>
    </row>
    <row r="8" spans="1:16" x14ac:dyDescent="0.25">
      <c r="A8" s="93"/>
      <c r="B8" s="94"/>
      <c r="C8" s="95"/>
      <c r="D8" s="93"/>
      <c r="E8" s="114"/>
      <c r="F8" s="114"/>
      <c r="G8" s="115"/>
      <c r="H8" s="114"/>
      <c r="I8" s="114"/>
      <c r="J8" s="112" t="e">
        <f t="shared" si="0"/>
        <v>#DIV/0!</v>
      </c>
      <c r="K8" s="112" t="e">
        <f t="shared" si="1"/>
        <v>#DIV/0!</v>
      </c>
      <c r="L8" s="112" t="e">
        <f t="shared" si="2"/>
        <v>#DIV/0!</v>
      </c>
      <c r="M8" s="112" t="e">
        <f t="shared" si="3"/>
        <v>#DIV/0!</v>
      </c>
      <c r="N8" s="111">
        <f t="shared" si="4"/>
        <v>1</v>
      </c>
      <c r="O8" s="112" t="e">
        <f t="shared" si="5"/>
        <v>#DIV/0!</v>
      </c>
      <c r="P8" s="112" t="e">
        <f t="shared" si="6"/>
        <v>#DIV/0!</v>
      </c>
    </row>
    <row r="9" spans="1:16" x14ac:dyDescent="0.25">
      <c r="A9" s="93"/>
      <c r="B9" s="94"/>
      <c r="C9" s="95"/>
      <c r="D9" s="93"/>
      <c r="E9" s="114"/>
      <c r="F9" s="114"/>
      <c r="G9" s="115"/>
      <c r="H9" s="114"/>
      <c r="I9" s="114"/>
      <c r="J9" s="112" t="e">
        <f t="shared" si="0"/>
        <v>#DIV/0!</v>
      </c>
      <c r="K9" s="112" t="e">
        <f t="shared" si="1"/>
        <v>#DIV/0!</v>
      </c>
      <c r="L9" s="112" t="e">
        <f t="shared" si="2"/>
        <v>#DIV/0!</v>
      </c>
      <c r="M9" s="112" t="e">
        <f t="shared" si="3"/>
        <v>#DIV/0!</v>
      </c>
      <c r="N9" s="111">
        <f t="shared" si="4"/>
        <v>1</v>
      </c>
      <c r="O9" s="112" t="e">
        <f t="shared" si="5"/>
        <v>#DIV/0!</v>
      </c>
      <c r="P9" s="112" t="e">
        <f t="shared" si="6"/>
        <v>#DIV/0!</v>
      </c>
    </row>
    <row r="10" spans="1:16" x14ac:dyDescent="0.25">
      <c r="A10" s="93"/>
      <c r="B10" s="94"/>
      <c r="C10" s="95"/>
      <c r="D10" s="93"/>
      <c r="E10" s="114"/>
      <c r="F10" s="114"/>
      <c r="G10" s="115"/>
      <c r="H10" s="114"/>
      <c r="I10" s="114"/>
      <c r="J10" s="112" t="e">
        <f t="shared" si="0"/>
        <v>#DIV/0!</v>
      </c>
      <c r="K10" s="112" t="e">
        <f t="shared" si="1"/>
        <v>#DIV/0!</v>
      </c>
      <c r="L10" s="112" t="e">
        <f t="shared" si="2"/>
        <v>#DIV/0!</v>
      </c>
      <c r="M10" s="112" t="e">
        <f t="shared" si="3"/>
        <v>#DIV/0!</v>
      </c>
      <c r="N10" s="111">
        <f t="shared" si="4"/>
        <v>1</v>
      </c>
      <c r="O10" s="112" t="e">
        <f t="shared" si="5"/>
        <v>#DIV/0!</v>
      </c>
      <c r="P10" s="112" t="e">
        <f t="shared" si="6"/>
        <v>#DIV/0!</v>
      </c>
    </row>
    <row r="11" spans="1:16" x14ac:dyDescent="0.25">
      <c r="A11" s="93"/>
      <c r="B11" s="94"/>
      <c r="C11" s="95"/>
      <c r="D11" s="93"/>
      <c r="E11" s="114"/>
      <c r="F11" s="114"/>
      <c r="G11" s="115"/>
      <c r="H11" s="114"/>
      <c r="I11" s="114"/>
      <c r="J11" s="112" t="e">
        <f t="shared" si="0"/>
        <v>#DIV/0!</v>
      </c>
      <c r="K11" s="112" t="e">
        <f t="shared" si="1"/>
        <v>#DIV/0!</v>
      </c>
      <c r="L11" s="112" t="e">
        <f t="shared" si="2"/>
        <v>#DIV/0!</v>
      </c>
      <c r="M11" s="112" t="e">
        <f t="shared" si="3"/>
        <v>#DIV/0!</v>
      </c>
      <c r="N11" s="111">
        <f t="shared" si="4"/>
        <v>1</v>
      </c>
      <c r="O11" s="112" t="e">
        <f t="shared" si="5"/>
        <v>#DIV/0!</v>
      </c>
      <c r="P11" s="112" t="e">
        <f t="shared" si="6"/>
        <v>#DIV/0!</v>
      </c>
    </row>
    <row r="12" spans="1:16" x14ac:dyDescent="0.25">
      <c r="A12" s="93"/>
      <c r="B12" s="94"/>
      <c r="C12" s="95"/>
      <c r="D12" s="93"/>
      <c r="E12" s="114"/>
      <c r="F12" s="114"/>
      <c r="G12" s="115"/>
      <c r="H12" s="114"/>
      <c r="I12" s="114"/>
      <c r="J12" s="112" t="e">
        <f t="shared" si="0"/>
        <v>#DIV/0!</v>
      </c>
      <c r="K12" s="112" t="e">
        <f t="shared" si="1"/>
        <v>#DIV/0!</v>
      </c>
      <c r="L12" s="112" t="e">
        <f t="shared" si="2"/>
        <v>#DIV/0!</v>
      </c>
      <c r="M12" s="112" t="e">
        <f t="shared" si="3"/>
        <v>#DIV/0!</v>
      </c>
      <c r="N12" s="111">
        <f t="shared" si="4"/>
        <v>1</v>
      </c>
      <c r="O12" s="112" t="e">
        <f t="shared" si="5"/>
        <v>#DIV/0!</v>
      </c>
      <c r="P12" s="112" t="e">
        <f t="shared" si="6"/>
        <v>#DIV/0!</v>
      </c>
    </row>
    <row r="13" spans="1:16" x14ac:dyDescent="0.25">
      <c r="A13" s="93"/>
      <c r="B13" s="94"/>
      <c r="C13" s="95"/>
      <c r="D13" s="93"/>
      <c r="E13" s="114"/>
      <c r="F13" s="114"/>
      <c r="G13" s="115"/>
      <c r="H13" s="114"/>
      <c r="I13" s="114"/>
      <c r="J13" s="112" t="e">
        <f t="shared" si="0"/>
        <v>#DIV/0!</v>
      </c>
      <c r="K13" s="112" t="e">
        <f t="shared" si="1"/>
        <v>#DIV/0!</v>
      </c>
      <c r="L13" s="112" t="e">
        <f t="shared" si="2"/>
        <v>#DIV/0!</v>
      </c>
      <c r="M13" s="112" t="e">
        <f t="shared" si="3"/>
        <v>#DIV/0!</v>
      </c>
      <c r="N13" s="111">
        <f t="shared" si="4"/>
        <v>1</v>
      </c>
      <c r="O13" s="112" t="e">
        <f t="shared" si="5"/>
        <v>#DIV/0!</v>
      </c>
      <c r="P13" s="112" t="e">
        <f t="shared" si="6"/>
        <v>#DIV/0!</v>
      </c>
    </row>
    <row r="14" spans="1:16" x14ac:dyDescent="0.25">
      <c r="A14" s="93"/>
      <c r="B14" s="94"/>
      <c r="C14" s="95"/>
      <c r="D14" s="93"/>
      <c r="E14" s="114"/>
      <c r="F14" s="114"/>
      <c r="G14" s="115"/>
      <c r="H14" s="114"/>
      <c r="I14" s="114"/>
      <c r="J14" s="112" t="e">
        <f t="shared" si="0"/>
        <v>#DIV/0!</v>
      </c>
      <c r="K14" s="112" t="e">
        <f t="shared" si="1"/>
        <v>#DIV/0!</v>
      </c>
      <c r="L14" s="112" t="e">
        <f t="shared" si="2"/>
        <v>#DIV/0!</v>
      </c>
      <c r="M14" s="112" t="e">
        <f t="shared" si="3"/>
        <v>#DIV/0!</v>
      </c>
      <c r="N14" s="111">
        <f t="shared" si="4"/>
        <v>1</v>
      </c>
      <c r="O14" s="112" t="e">
        <f t="shared" si="5"/>
        <v>#DIV/0!</v>
      </c>
      <c r="P14" s="112" t="e">
        <f t="shared" si="6"/>
        <v>#DIV/0!</v>
      </c>
    </row>
    <row r="15" spans="1:16" x14ac:dyDescent="0.25">
      <c r="A15" s="93"/>
      <c r="B15" s="94"/>
      <c r="C15" s="95"/>
      <c r="D15" s="93"/>
      <c r="E15" s="114"/>
      <c r="F15" s="114"/>
      <c r="G15" s="115"/>
      <c r="H15" s="114"/>
      <c r="I15" s="114"/>
      <c r="J15" s="112" t="e">
        <f t="shared" si="0"/>
        <v>#DIV/0!</v>
      </c>
      <c r="K15" s="112" t="e">
        <f t="shared" si="1"/>
        <v>#DIV/0!</v>
      </c>
      <c r="L15" s="112" t="e">
        <f t="shared" si="2"/>
        <v>#DIV/0!</v>
      </c>
      <c r="M15" s="112" t="e">
        <f t="shared" si="3"/>
        <v>#DIV/0!</v>
      </c>
      <c r="N15" s="111">
        <f t="shared" si="4"/>
        <v>1</v>
      </c>
      <c r="O15" s="112" t="e">
        <f t="shared" si="5"/>
        <v>#DIV/0!</v>
      </c>
      <c r="P15" s="112" t="e">
        <f t="shared" si="6"/>
        <v>#DIV/0!</v>
      </c>
    </row>
    <row r="16" spans="1:16" x14ac:dyDescent="0.25">
      <c r="A16" s="93"/>
      <c r="B16" s="94"/>
      <c r="C16" s="95"/>
      <c r="D16" s="93"/>
      <c r="E16" s="114"/>
      <c r="F16" s="114"/>
      <c r="G16" s="115"/>
      <c r="H16" s="114"/>
      <c r="I16" s="114"/>
      <c r="J16" s="112" t="e">
        <f t="shared" si="0"/>
        <v>#DIV/0!</v>
      </c>
      <c r="K16" s="112" t="e">
        <f t="shared" si="1"/>
        <v>#DIV/0!</v>
      </c>
      <c r="L16" s="112" t="e">
        <f t="shared" si="2"/>
        <v>#DIV/0!</v>
      </c>
      <c r="M16" s="112" t="e">
        <f t="shared" si="3"/>
        <v>#DIV/0!</v>
      </c>
      <c r="N16" s="111">
        <f t="shared" si="4"/>
        <v>1</v>
      </c>
      <c r="O16" s="112" t="e">
        <f t="shared" si="5"/>
        <v>#DIV/0!</v>
      </c>
      <c r="P16" s="112" t="e">
        <f t="shared" si="6"/>
        <v>#DIV/0!</v>
      </c>
    </row>
    <row r="17" spans="1:16" x14ac:dyDescent="0.25">
      <c r="A17" s="93"/>
      <c r="B17" s="94"/>
      <c r="C17" s="95"/>
      <c r="D17" s="93"/>
      <c r="E17" s="114"/>
      <c r="F17" s="114"/>
      <c r="G17" s="115"/>
      <c r="H17" s="114"/>
      <c r="I17" s="114"/>
      <c r="J17" s="112" t="e">
        <f t="shared" si="0"/>
        <v>#DIV/0!</v>
      </c>
      <c r="K17" s="112" t="e">
        <f t="shared" si="1"/>
        <v>#DIV/0!</v>
      </c>
      <c r="L17" s="112" t="e">
        <f t="shared" si="2"/>
        <v>#DIV/0!</v>
      </c>
      <c r="M17" s="112" t="e">
        <f t="shared" si="3"/>
        <v>#DIV/0!</v>
      </c>
      <c r="N17" s="111">
        <f t="shared" si="4"/>
        <v>1</v>
      </c>
      <c r="O17" s="112" t="e">
        <f t="shared" si="5"/>
        <v>#DIV/0!</v>
      </c>
      <c r="P17" s="112" t="e">
        <f t="shared" si="6"/>
        <v>#DIV/0!</v>
      </c>
    </row>
    <row r="18" spans="1:16" x14ac:dyDescent="0.25">
      <c r="A18" s="93"/>
      <c r="B18" s="94"/>
      <c r="C18" s="95"/>
      <c r="D18" s="93"/>
      <c r="E18" s="114"/>
      <c r="F18" s="114"/>
      <c r="G18" s="115"/>
      <c r="H18" s="114"/>
      <c r="I18" s="114"/>
      <c r="J18" s="112" t="e">
        <f t="shared" si="0"/>
        <v>#DIV/0!</v>
      </c>
      <c r="K18" s="112" t="e">
        <f t="shared" si="1"/>
        <v>#DIV/0!</v>
      </c>
      <c r="L18" s="112" t="e">
        <f t="shared" si="2"/>
        <v>#DIV/0!</v>
      </c>
      <c r="M18" s="112" t="e">
        <f t="shared" si="3"/>
        <v>#DIV/0!</v>
      </c>
      <c r="N18" s="111">
        <f t="shared" si="4"/>
        <v>1</v>
      </c>
      <c r="O18" s="112" t="e">
        <f t="shared" si="5"/>
        <v>#DIV/0!</v>
      </c>
      <c r="P18" s="112" t="e">
        <f t="shared" si="6"/>
        <v>#DIV/0!</v>
      </c>
    </row>
    <row r="19" spans="1:16" x14ac:dyDescent="0.25">
      <c r="A19" s="93"/>
      <c r="B19" s="94"/>
      <c r="C19" s="95"/>
      <c r="D19" s="93"/>
      <c r="E19" s="114"/>
      <c r="F19" s="114"/>
      <c r="G19" s="115"/>
      <c r="H19" s="114"/>
      <c r="I19" s="114"/>
      <c r="J19" s="112" t="e">
        <f t="shared" si="0"/>
        <v>#DIV/0!</v>
      </c>
      <c r="K19" s="112" t="e">
        <f t="shared" si="1"/>
        <v>#DIV/0!</v>
      </c>
      <c r="L19" s="112" t="e">
        <f t="shared" si="2"/>
        <v>#DIV/0!</v>
      </c>
      <c r="M19" s="112" t="e">
        <f t="shared" si="3"/>
        <v>#DIV/0!</v>
      </c>
      <c r="N19" s="111">
        <f t="shared" si="4"/>
        <v>1</v>
      </c>
      <c r="O19" s="112" t="e">
        <f t="shared" si="5"/>
        <v>#DIV/0!</v>
      </c>
      <c r="P19" s="112" t="e">
        <f t="shared" si="6"/>
        <v>#DIV/0!</v>
      </c>
    </row>
    <row r="20" spans="1:16" x14ac:dyDescent="0.25">
      <c r="A20" s="93"/>
      <c r="B20" s="94"/>
      <c r="C20" s="95"/>
      <c r="D20" s="93"/>
      <c r="E20" s="114"/>
      <c r="F20" s="114"/>
      <c r="G20" s="115"/>
      <c r="H20" s="114"/>
      <c r="I20" s="114"/>
      <c r="J20" s="112" t="e">
        <f t="shared" si="0"/>
        <v>#DIV/0!</v>
      </c>
      <c r="K20" s="112" t="e">
        <f t="shared" si="1"/>
        <v>#DIV/0!</v>
      </c>
      <c r="L20" s="112" t="e">
        <f t="shared" si="2"/>
        <v>#DIV/0!</v>
      </c>
      <c r="M20" s="112" t="e">
        <f t="shared" si="3"/>
        <v>#DIV/0!</v>
      </c>
      <c r="N20" s="111">
        <f t="shared" si="4"/>
        <v>1</v>
      </c>
      <c r="O20" s="112" t="e">
        <f t="shared" si="5"/>
        <v>#DIV/0!</v>
      </c>
      <c r="P20" s="112" t="e">
        <f t="shared" si="6"/>
        <v>#DIV/0!</v>
      </c>
    </row>
    <row r="21" spans="1:16" x14ac:dyDescent="0.25">
      <c r="A21" s="93"/>
      <c r="B21" s="94"/>
      <c r="C21" s="95"/>
      <c r="D21" s="93"/>
      <c r="E21" s="114"/>
      <c r="F21" s="114"/>
      <c r="G21" s="115"/>
      <c r="H21" s="114"/>
      <c r="I21" s="114"/>
      <c r="J21" s="112" t="e">
        <f t="shared" si="0"/>
        <v>#DIV/0!</v>
      </c>
      <c r="K21" s="112" t="e">
        <f t="shared" si="1"/>
        <v>#DIV/0!</v>
      </c>
      <c r="L21" s="112" t="e">
        <f t="shared" si="2"/>
        <v>#DIV/0!</v>
      </c>
      <c r="M21" s="112" t="e">
        <f t="shared" si="3"/>
        <v>#DIV/0!</v>
      </c>
      <c r="N21" s="111">
        <f t="shared" si="4"/>
        <v>1</v>
      </c>
      <c r="O21" s="112" t="e">
        <f t="shared" si="5"/>
        <v>#DIV/0!</v>
      </c>
      <c r="P21" s="112" t="e">
        <f t="shared" si="6"/>
        <v>#DIV/0!</v>
      </c>
    </row>
    <row r="22" spans="1:16" x14ac:dyDescent="0.25">
      <c r="A22" s="93"/>
      <c r="B22" s="94"/>
      <c r="C22" s="95"/>
      <c r="D22" s="93"/>
      <c r="E22" s="114"/>
      <c r="F22" s="114"/>
      <c r="G22" s="115"/>
      <c r="H22" s="114"/>
      <c r="I22" s="114"/>
      <c r="J22" s="112" t="e">
        <f t="shared" si="0"/>
        <v>#DIV/0!</v>
      </c>
      <c r="K22" s="112" t="e">
        <f t="shared" si="1"/>
        <v>#DIV/0!</v>
      </c>
      <c r="L22" s="112" t="e">
        <f t="shared" si="2"/>
        <v>#DIV/0!</v>
      </c>
      <c r="M22" s="112" t="e">
        <f t="shared" si="3"/>
        <v>#DIV/0!</v>
      </c>
      <c r="N22" s="111">
        <f t="shared" si="4"/>
        <v>1</v>
      </c>
      <c r="O22" s="112" t="e">
        <f t="shared" si="5"/>
        <v>#DIV/0!</v>
      </c>
      <c r="P22" s="112" t="e">
        <f t="shared" si="6"/>
        <v>#DIV/0!</v>
      </c>
    </row>
    <row r="23" spans="1:16" x14ac:dyDescent="0.25">
      <c r="A23" s="93"/>
      <c r="B23" s="94"/>
      <c r="C23" s="95"/>
      <c r="D23" s="93"/>
      <c r="E23" s="114"/>
      <c r="F23" s="114"/>
      <c r="G23" s="115"/>
      <c r="H23" s="114"/>
      <c r="I23" s="114"/>
      <c r="J23" s="112" t="e">
        <f t="shared" si="0"/>
        <v>#DIV/0!</v>
      </c>
      <c r="K23" s="112" t="e">
        <f t="shared" si="1"/>
        <v>#DIV/0!</v>
      </c>
      <c r="L23" s="112" t="e">
        <f t="shared" si="2"/>
        <v>#DIV/0!</v>
      </c>
      <c r="M23" s="112" t="e">
        <f t="shared" si="3"/>
        <v>#DIV/0!</v>
      </c>
      <c r="N23" s="111">
        <f t="shared" si="4"/>
        <v>1</v>
      </c>
      <c r="O23" s="112" t="e">
        <f t="shared" si="5"/>
        <v>#DIV/0!</v>
      </c>
      <c r="P23" s="112" t="e">
        <f t="shared" si="6"/>
        <v>#DIV/0!</v>
      </c>
    </row>
    <row r="24" spans="1:16" x14ac:dyDescent="0.25">
      <c r="A24" s="93"/>
      <c r="B24" s="94"/>
      <c r="C24" s="95"/>
      <c r="D24" s="93"/>
      <c r="E24" s="114"/>
      <c r="F24" s="114"/>
      <c r="G24" s="115"/>
      <c r="H24" s="114"/>
      <c r="I24" s="114"/>
      <c r="J24" s="112" t="e">
        <f t="shared" si="0"/>
        <v>#DIV/0!</v>
      </c>
      <c r="K24" s="112" t="e">
        <f t="shared" si="1"/>
        <v>#DIV/0!</v>
      </c>
      <c r="L24" s="112" t="e">
        <f t="shared" si="2"/>
        <v>#DIV/0!</v>
      </c>
      <c r="M24" s="112" t="e">
        <f t="shared" si="3"/>
        <v>#DIV/0!</v>
      </c>
      <c r="N24" s="111">
        <f t="shared" si="4"/>
        <v>1</v>
      </c>
      <c r="O24" s="112" t="e">
        <f t="shared" si="5"/>
        <v>#DIV/0!</v>
      </c>
      <c r="P24" s="112" t="e">
        <f t="shared" si="6"/>
        <v>#DIV/0!</v>
      </c>
    </row>
    <row r="25" spans="1:16" x14ac:dyDescent="0.25">
      <c r="A25" s="93"/>
      <c r="B25" s="94"/>
      <c r="C25" s="95"/>
      <c r="D25" s="93"/>
      <c r="E25" s="114"/>
      <c r="F25" s="114"/>
      <c r="G25" s="115"/>
      <c r="H25" s="114"/>
      <c r="I25" s="114"/>
      <c r="J25" s="112" t="e">
        <f t="shared" si="0"/>
        <v>#DIV/0!</v>
      </c>
      <c r="K25" s="112" t="e">
        <f t="shared" si="1"/>
        <v>#DIV/0!</v>
      </c>
      <c r="L25" s="112" t="e">
        <f t="shared" si="2"/>
        <v>#DIV/0!</v>
      </c>
      <c r="M25" s="112" t="e">
        <f t="shared" si="3"/>
        <v>#DIV/0!</v>
      </c>
      <c r="N25" s="111">
        <f t="shared" si="4"/>
        <v>1</v>
      </c>
      <c r="O25" s="112" t="e">
        <f t="shared" si="5"/>
        <v>#DIV/0!</v>
      </c>
      <c r="P25" s="112" t="e">
        <f t="shared" si="6"/>
        <v>#DIV/0!</v>
      </c>
    </row>
    <row r="26" spans="1:16" x14ac:dyDescent="0.25">
      <c r="A26" s="93"/>
      <c r="B26" s="94"/>
      <c r="C26" s="95"/>
      <c r="D26" s="93"/>
      <c r="E26" s="114"/>
      <c r="F26" s="114"/>
      <c r="G26" s="115"/>
      <c r="H26" s="114"/>
      <c r="I26" s="114"/>
      <c r="J26" s="112" t="e">
        <f t="shared" si="0"/>
        <v>#DIV/0!</v>
      </c>
      <c r="K26" s="112" t="e">
        <f t="shared" si="1"/>
        <v>#DIV/0!</v>
      </c>
      <c r="L26" s="112" t="e">
        <f t="shared" si="2"/>
        <v>#DIV/0!</v>
      </c>
      <c r="M26" s="112" t="e">
        <f t="shared" si="3"/>
        <v>#DIV/0!</v>
      </c>
      <c r="N26" s="111">
        <f t="shared" si="4"/>
        <v>1</v>
      </c>
      <c r="O26" s="112" t="e">
        <f t="shared" si="5"/>
        <v>#DIV/0!</v>
      </c>
      <c r="P26" s="112" t="e">
        <f t="shared" si="6"/>
        <v>#DIV/0!</v>
      </c>
    </row>
    <row r="27" spans="1:16" x14ac:dyDescent="0.25">
      <c r="A27" s="93"/>
      <c r="B27" s="94"/>
      <c r="C27" s="95"/>
      <c r="D27" s="93"/>
      <c r="E27" s="114"/>
      <c r="F27" s="114"/>
      <c r="G27" s="115"/>
      <c r="H27" s="114"/>
      <c r="I27" s="114"/>
      <c r="J27" s="112" t="e">
        <f t="shared" si="0"/>
        <v>#DIV/0!</v>
      </c>
      <c r="K27" s="112" t="e">
        <f t="shared" si="1"/>
        <v>#DIV/0!</v>
      </c>
      <c r="L27" s="112" t="e">
        <f t="shared" si="2"/>
        <v>#DIV/0!</v>
      </c>
      <c r="M27" s="112" t="e">
        <f t="shared" si="3"/>
        <v>#DIV/0!</v>
      </c>
      <c r="N27" s="111">
        <f t="shared" si="4"/>
        <v>1</v>
      </c>
      <c r="O27" s="112" t="e">
        <f t="shared" si="5"/>
        <v>#DIV/0!</v>
      </c>
      <c r="P27" s="112" t="e">
        <f t="shared" si="6"/>
        <v>#DIV/0!</v>
      </c>
    </row>
    <row r="28" spans="1:16" x14ac:dyDescent="0.25">
      <c r="A28" s="93"/>
      <c r="B28" s="94"/>
      <c r="C28" s="95"/>
      <c r="D28" s="93"/>
      <c r="E28" s="114"/>
      <c r="F28" s="114"/>
      <c r="G28" s="115"/>
      <c r="H28" s="114"/>
      <c r="I28" s="114"/>
      <c r="J28" s="112" t="e">
        <f t="shared" si="0"/>
        <v>#DIV/0!</v>
      </c>
      <c r="K28" s="112" t="e">
        <f t="shared" si="1"/>
        <v>#DIV/0!</v>
      </c>
      <c r="L28" s="112" t="e">
        <f t="shared" si="2"/>
        <v>#DIV/0!</v>
      </c>
      <c r="M28" s="112" t="e">
        <f t="shared" si="3"/>
        <v>#DIV/0!</v>
      </c>
      <c r="N28" s="111">
        <f t="shared" si="4"/>
        <v>1</v>
      </c>
      <c r="O28" s="112" t="e">
        <f t="shared" si="5"/>
        <v>#DIV/0!</v>
      </c>
      <c r="P28" s="112" t="e">
        <f t="shared" si="6"/>
        <v>#DIV/0!</v>
      </c>
    </row>
    <row r="29" spans="1:16" x14ac:dyDescent="0.25">
      <c r="A29" s="93"/>
      <c r="B29" s="94"/>
      <c r="C29" s="95"/>
      <c r="D29" s="93"/>
      <c r="E29" s="114"/>
      <c r="F29" s="114"/>
      <c r="G29" s="115"/>
      <c r="H29" s="114"/>
      <c r="I29" s="114"/>
      <c r="J29" s="112" t="e">
        <f t="shared" si="0"/>
        <v>#DIV/0!</v>
      </c>
      <c r="K29" s="112" t="e">
        <f t="shared" si="1"/>
        <v>#DIV/0!</v>
      </c>
      <c r="L29" s="112" t="e">
        <f t="shared" si="2"/>
        <v>#DIV/0!</v>
      </c>
      <c r="M29" s="112" t="e">
        <f t="shared" si="3"/>
        <v>#DIV/0!</v>
      </c>
      <c r="N29" s="111">
        <f t="shared" si="4"/>
        <v>1</v>
      </c>
      <c r="O29" s="112" t="e">
        <f t="shared" si="5"/>
        <v>#DIV/0!</v>
      </c>
      <c r="P29" s="112" t="e">
        <f t="shared" si="6"/>
        <v>#DIV/0!</v>
      </c>
    </row>
    <row r="30" spans="1:16" x14ac:dyDescent="0.25">
      <c r="A30" s="93"/>
      <c r="B30" s="94"/>
      <c r="C30" s="95"/>
      <c r="D30" s="93"/>
      <c r="E30" s="114"/>
      <c r="F30" s="114"/>
      <c r="G30" s="115"/>
      <c r="H30" s="114"/>
      <c r="I30" s="114"/>
      <c r="J30" s="112" t="e">
        <f t="shared" si="0"/>
        <v>#DIV/0!</v>
      </c>
      <c r="K30" s="112" t="e">
        <f t="shared" si="1"/>
        <v>#DIV/0!</v>
      </c>
      <c r="L30" s="112" t="e">
        <f t="shared" si="2"/>
        <v>#DIV/0!</v>
      </c>
      <c r="M30" s="112" t="e">
        <f t="shared" si="3"/>
        <v>#DIV/0!</v>
      </c>
      <c r="N30" s="111">
        <f t="shared" si="4"/>
        <v>1</v>
      </c>
      <c r="O30" s="112" t="e">
        <f t="shared" si="5"/>
        <v>#DIV/0!</v>
      </c>
      <c r="P30" s="112" t="e">
        <f t="shared" si="6"/>
        <v>#DIV/0!</v>
      </c>
    </row>
    <row r="31" spans="1:16" x14ac:dyDescent="0.25">
      <c r="A31" s="93"/>
      <c r="B31" s="94"/>
      <c r="C31" s="95"/>
      <c r="D31" s="93"/>
      <c r="E31" s="114"/>
      <c r="F31" s="114"/>
      <c r="G31" s="115"/>
      <c r="H31" s="114"/>
      <c r="I31" s="114"/>
      <c r="J31" s="112" t="e">
        <f t="shared" si="0"/>
        <v>#DIV/0!</v>
      </c>
      <c r="K31" s="112" t="e">
        <f t="shared" si="1"/>
        <v>#DIV/0!</v>
      </c>
      <c r="L31" s="112" t="e">
        <f t="shared" si="2"/>
        <v>#DIV/0!</v>
      </c>
      <c r="M31" s="112" t="e">
        <f t="shared" si="3"/>
        <v>#DIV/0!</v>
      </c>
      <c r="N31" s="111">
        <f t="shared" si="4"/>
        <v>1</v>
      </c>
      <c r="O31" s="112" t="e">
        <f t="shared" si="5"/>
        <v>#DIV/0!</v>
      </c>
      <c r="P31" s="112" t="e">
        <f t="shared" si="6"/>
        <v>#DIV/0!</v>
      </c>
    </row>
    <row r="32" spans="1:16" x14ac:dyDescent="0.25">
      <c r="A32" s="93"/>
      <c r="B32" s="94"/>
      <c r="C32" s="95"/>
      <c r="D32" s="93"/>
      <c r="E32" s="114"/>
      <c r="F32" s="114"/>
      <c r="G32" s="115"/>
      <c r="H32" s="114"/>
      <c r="I32" s="114"/>
      <c r="J32" s="112" t="e">
        <f t="shared" si="0"/>
        <v>#DIV/0!</v>
      </c>
      <c r="K32" s="112" t="e">
        <f t="shared" si="1"/>
        <v>#DIV/0!</v>
      </c>
      <c r="L32" s="112" t="e">
        <f t="shared" si="2"/>
        <v>#DIV/0!</v>
      </c>
      <c r="M32" s="112" t="e">
        <f t="shared" si="3"/>
        <v>#DIV/0!</v>
      </c>
      <c r="N32" s="111">
        <f t="shared" si="4"/>
        <v>1</v>
      </c>
      <c r="O32" s="112" t="e">
        <f t="shared" si="5"/>
        <v>#DIV/0!</v>
      </c>
      <c r="P32" s="112" t="e">
        <f t="shared" si="6"/>
        <v>#DIV/0!</v>
      </c>
    </row>
    <row r="33" spans="1:16" x14ac:dyDescent="0.25">
      <c r="A33" s="93"/>
      <c r="B33" s="94"/>
      <c r="C33" s="95"/>
      <c r="D33" s="93"/>
      <c r="E33" s="114"/>
      <c r="F33" s="114"/>
      <c r="G33" s="115"/>
      <c r="H33" s="114"/>
      <c r="I33" s="114"/>
      <c r="J33" s="112" t="e">
        <f t="shared" si="0"/>
        <v>#DIV/0!</v>
      </c>
      <c r="K33" s="112" t="e">
        <f t="shared" si="1"/>
        <v>#DIV/0!</v>
      </c>
      <c r="L33" s="112" t="e">
        <f t="shared" si="2"/>
        <v>#DIV/0!</v>
      </c>
      <c r="M33" s="112" t="e">
        <f t="shared" si="3"/>
        <v>#DIV/0!</v>
      </c>
      <c r="N33" s="111">
        <f t="shared" si="4"/>
        <v>1</v>
      </c>
      <c r="O33" s="112" t="e">
        <f t="shared" si="5"/>
        <v>#DIV/0!</v>
      </c>
      <c r="P33" s="112" t="e">
        <f t="shared" si="6"/>
        <v>#DIV/0!</v>
      </c>
    </row>
    <row r="34" spans="1:16" x14ac:dyDescent="0.25">
      <c r="A34" s="93"/>
      <c r="B34" s="94"/>
      <c r="C34" s="95"/>
      <c r="D34" s="93"/>
      <c r="E34" s="114"/>
      <c r="F34" s="114"/>
      <c r="G34" s="115"/>
      <c r="H34" s="114"/>
      <c r="I34" s="114"/>
      <c r="J34" s="112" t="e">
        <f t="shared" si="0"/>
        <v>#DIV/0!</v>
      </c>
      <c r="K34" s="112" t="e">
        <f t="shared" si="1"/>
        <v>#DIV/0!</v>
      </c>
      <c r="L34" s="112" t="e">
        <f t="shared" si="2"/>
        <v>#DIV/0!</v>
      </c>
      <c r="M34" s="112" t="e">
        <f t="shared" si="3"/>
        <v>#DIV/0!</v>
      </c>
      <c r="N34" s="111">
        <f t="shared" si="4"/>
        <v>1</v>
      </c>
      <c r="O34" s="112" t="e">
        <f t="shared" si="5"/>
        <v>#DIV/0!</v>
      </c>
      <c r="P34" s="112" t="e">
        <f t="shared" si="6"/>
        <v>#DIV/0!</v>
      </c>
    </row>
    <row r="35" spans="1:16" x14ac:dyDescent="0.25">
      <c r="A35" s="93"/>
      <c r="B35" s="94"/>
      <c r="C35" s="95"/>
      <c r="D35" s="93"/>
      <c r="E35" s="114"/>
      <c r="F35" s="114"/>
      <c r="G35" s="115"/>
      <c r="H35" s="114"/>
      <c r="I35" s="114"/>
      <c r="J35" s="112" t="e">
        <f t="shared" si="0"/>
        <v>#DIV/0!</v>
      </c>
      <c r="K35" s="112" t="e">
        <f t="shared" si="1"/>
        <v>#DIV/0!</v>
      </c>
      <c r="L35" s="112" t="e">
        <f t="shared" si="2"/>
        <v>#DIV/0!</v>
      </c>
      <c r="M35" s="112" t="e">
        <f t="shared" si="3"/>
        <v>#DIV/0!</v>
      </c>
      <c r="N35" s="111">
        <f t="shared" si="4"/>
        <v>1</v>
      </c>
      <c r="O35" s="112" t="e">
        <f t="shared" si="5"/>
        <v>#DIV/0!</v>
      </c>
      <c r="P35" s="112" t="e">
        <f t="shared" si="6"/>
        <v>#DIV/0!</v>
      </c>
    </row>
    <row r="36" spans="1:16" x14ac:dyDescent="0.25">
      <c r="A36" s="93"/>
      <c r="B36" s="94"/>
      <c r="C36" s="95"/>
      <c r="D36" s="93"/>
      <c r="E36" s="114"/>
      <c r="F36" s="114"/>
      <c r="G36" s="115"/>
      <c r="H36" s="114"/>
      <c r="I36" s="114"/>
      <c r="J36" s="112" t="e">
        <f t="shared" si="0"/>
        <v>#DIV/0!</v>
      </c>
      <c r="K36" s="112" t="e">
        <f t="shared" si="1"/>
        <v>#DIV/0!</v>
      </c>
      <c r="L36" s="112" t="e">
        <f t="shared" si="2"/>
        <v>#DIV/0!</v>
      </c>
      <c r="M36" s="112" t="e">
        <f t="shared" si="3"/>
        <v>#DIV/0!</v>
      </c>
      <c r="N36" s="111">
        <f t="shared" si="4"/>
        <v>1</v>
      </c>
      <c r="O36" s="112" t="e">
        <f t="shared" si="5"/>
        <v>#DIV/0!</v>
      </c>
      <c r="P36" s="112" t="e">
        <f t="shared" si="6"/>
        <v>#DIV/0!</v>
      </c>
    </row>
    <row r="37" spans="1:16" x14ac:dyDescent="0.25">
      <c r="A37" s="93"/>
      <c r="B37" s="94"/>
      <c r="C37" s="95"/>
      <c r="D37" s="93"/>
      <c r="E37" s="114"/>
      <c r="F37" s="114"/>
      <c r="G37" s="115"/>
      <c r="H37" s="114"/>
      <c r="I37" s="114"/>
      <c r="J37" s="112" t="e">
        <f t="shared" si="0"/>
        <v>#DIV/0!</v>
      </c>
      <c r="K37" s="112" t="e">
        <f t="shared" si="1"/>
        <v>#DIV/0!</v>
      </c>
      <c r="L37" s="112" t="e">
        <f t="shared" si="2"/>
        <v>#DIV/0!</v>
      </c>
      <c r="M37" s="112" t="e">
        <f t="shared" si="3"/>
        <v>#DIV/0!</v>
      </c>
      <c r="N37" s="111">
        <f t="shared" si="4"/>
        <v>1</v>
      </c>
      <c r="O37" s="112" t="e">
        <f t="shared" si="5"/>
        <v>#DIV/0!</v>
      </c>
      <c r="P37" s="112" t="e">
        <f t="shared" si="6"/>
        <v>#DIV/0!</v>
      </c>
    </row>
    <row r="38" spans="1:16" x14ac:dyDescent="0.25">
      <c r="A38" s="93"/>
      <c r="B38" s="94"/>
      <c r="C38" s="95"/>
      <c r="D38" s="93"/>
      <c r="E38" s="114"/>
      <c r="F38" s="114"/>
      <c r="G38" s="115"/>
      <c r="H38" s="114"/>
      <c r="I38" s="114"/>
      <c r="J38" s="112" t="e">
        <f t="shared" si="0"/>
        <v>#DIV/0!</v>
      </c>
      <c r="K38" s="112" t="e">
        <f t="shared" si="1"/>
        <v>#DIV/0!</v>
      </c>
      <c r="L38" s="112" t="e">
        <f t="shared" si="2"/>
        <v>#DIV/0!</v>
      </c>
      <c r="M38" s="112" t="e">
        <f t="shared" si="3"/>
        <v>#DIV/0!</v>
      </c>
      <c r="N38" s="111">
        <f t="shared" si="4"/>
        <v>1</v>
      </c>
      <c r="O38" s="112" t="e">
        <f t="shared" si="5"/>
        <v>#DIV/0!</v>
      </c>
      <c r="P38" s="112" t="e">
        <f t="shared" si="6"/>
        <v>#DIV/0!</v>
      </c>
    </row>
    <row r="39" spans="1:16" x14ac:dyDescent="0.25">
      <c r="A39" s="93"/>
      <c r="B39" s="94"/>
      <c r="C39" s="95"/>
      <c r="D39" s="93"/>
      <c r="E39" s="114"/>
      <c r="F39" s="114"/>
      <c r="G39" s="115"/>
      <c r="H39" s="114"/>
      <c r="I39" s="114"/>
      <c r="J39" s="112" t="e">
        <f t="shared" si="0"/>
        <v>#DIV/0!</v>
      </c>
      <c r="K39" s="112" t="e">
        <f t="shared" si="1"/>
        <v>#DIV/0!</v>
      </c>
      <c r="L39" s="112" t="e">
        <f t="shared" si="2"/>
        <v>#DIV/0!</v>
      </c>
      <c r="M39" s="112" t="e">
        <f t="shared" si="3"/>
        <v>#DIV/0!</v>
      </c>
      <c r="N39" s="111">
        <f t="shared" si="4"/>
        <v>1</v>
      </c>
      <c r="O39" s="112" t="e">
        <f t="shared" si="5"/>
        <v>#DIV/0!</v>
      </c>
      <c r="P39" s="112" t="e">
        <f t="shared" si="6"/>
        <v>#DIV/0!</v>
      </c>
    </row>
    <row r="40" spans="1:16" x14ac:dyDescent="0.25">
      <c r="A40" s="93"/>
      <c r="B40" s="94"/>
      <c r="C40" s="95"/>
      <c r="D40" s="93"/>
      <c r="E40" s="114"/>
      <c r="F40" s="114"/>
      <c r="G40" s="115"/>
      <c r="H40" s="114"/>
      <c r="I40" s="114"/>
      <c r="J40" s="112" t="e">
        <f t="shared" si="0"/>
        <v>#DIV/0!</v>
      </c>
      <c r="K40" s="112" t="e">
        <f t="shared" si="1"/>
        <v>#DIV/0!</v>
      </c>
      <c r="L40" s="112" t="e">
        <f t="shared" si="2"/>
        <v>#DIV/0!</v>
      </c>
      <c r="M40" s="112" t="e">
        <f t="shared" si="3"/>
        <v>#DIV/0!</v>
      </c>
      <c r="N40" s="111">
        <f t="shared" si="4"/>
        <v>1</v>
      </c>
      <c r="O40" s="112" t="e">
        <f t="shared" si="5"/>
        <v>#DIV/0!</v>
      </c>
      <c r="P40" s="112" t="e">
        <f t="shared" si="6"/>
        <v>#DIV/0!</v>
      </c>
    </row>
    <row r="41" spans="1:16" x14ac:dyDescent="0.25">
      <c r="A41" s="93"/>
      <c r="B41" s="94"/>
      <c r="C41" s="95"/>
      <c r="D41" s="93"/>
      <c r="E41" s="114"/>
      <c r="F41" s="114"/>
      <c r="G41" s="115"/>
      <c r="H41" s="114"/>
      <c r="I41" s="114"/>
      <c r="J41" s="112" t="e">
        <f t="shared" si="0"/>
        <v>#DIV/0!</v>
      </c>
      <c r="K41" s="112" t="e">
        <f t="shared" si="1"/>
        <v>#DIV/0!</v>
      </c>
      <c r="L41" s="112" t="e">
        <f t="shared" si="2"/>
        <v>#DIV/0!</v>
      </c>
      <c r="M41" s="112" t="e">
        <f t="shared" si="3"/>
        <v>#DIV/0!</v>
      </c>
      <c r="N41" s="111">
        <f t="shared" si="4"/>
        <v>1</v>
      </c>
      <c r="O41" s="112" t="e">
        <f t="shared" si="5"/>
        <v>#DIV/0!</v>
      </c>
      <c r="P41" s="112" t="e">
        <f t="shared" si="6"/>
        <v>#DIV/0!</v>
      </c>
    </row>
    <row r="42" spans="1:16" x14ac:dyDescent="0.25">
      <c r="A42" s="93"/>
      <c r="B42" s="94"/>
      <c r="C42" s="95"/>
      <c r="D42" s="93"/>
      <c r="E42" s="114"/>
      <c r="F42" s="114"/>
      <c r="G42" s="115"/>
      <c r="H42" s="114"/>
      <c r="I42" s="114"/>
      <c r="J42" s="112" t="e">
        <f t="shared" si="0"/>
        <v>#DIV/0!</v>
      </c>
      <c r="K42" s="112" t="e">
        <f t="shared" si="1"/>
        <v>#DIV/0!</v>
      </c>
      <c r="L42" s="112" t="e">
        <f t="shared" si="2"/>
        <v>#DIV/0!</v>
      </c>
      <c r="M42" s="112" t="e">
        <f t="shared" si="3"/>
        <v>#DIV/0!</v>
      </c>
      <c r="N42" s="111">
        <f t="shared" si="4"/>
        <v>1</v>
      </c>
      <c r="O42" s="112" t="e">
        <f t="shared" si="5"/>
        <v>#DIV/0!</v>
      </c>
      <c r="P42" s="112" t="e">
        <f t="shared" si="6"/>
        <v>#DIV/0!</v>
      </c>
    </row>
    <row r="43" spans="1:16" x14ac:dyDescent="0.25">
      <c r="A43" s="93"/>
      <c r="B43" s="94"/>
      <c r="C43" s="95"/>
      <c r="D43" s="93"/>
      <c r="E43" s="114"/>
      <c r="F43" s="114"/>
      <c r="G43" s="115"/>
      <c r="H43" s="114"/>
      <c r="I43" s="114"/>
      <c r="J43" s="112" t="e">
        <f t="shared" si="0"/>
        <v>#DIV/0!</v>
      </c>
      <c r="K43" s="112" t="e">
        <f t="shared" si="1"/>
        <v>#DIV/0!</v>
      </c>
      <c r="L43" s="112" t="e">
        <f t="shared" si="2"/>
        <v>#DIV/0!</v>
      </c>
      <c r="M43" s="112" t="e">
        <f t="shared" si="3"/>
        <v>#DIV/0!</v>
      </c>
      <c r="N43" s="111">
        <f t="shared" si="4"/>
        <v>1</v>
      </c>
      <c r="O43" s="112" t="e">
        <f t="shared" si="5"/>
        <v>#DIV/0!</v>
      </c>
      <c r="P43" s="112" t="e">
        <f t="shared" si="6"/>
        <v>#DIV/0!</v>
      </c>
    </row>
    <row r="44" spans="1:16" x14ac:dyDescent="0.25">
      <c r="A44" s="93"/>
      <c r="B44" s="94"/>
      <c r="C44" s="95"/>
      <c r="D44" s="93"/>
      <c r="E44" s="114"/>
      <c r="F44" s="114"/>
      <c r="G44" s="115"/>
      <c r="H44" s="114"/>
      <c r="I44" s="114"/>
      <c r="J44" s="112" t="e">
        <f t="shared" si="0"/>
        <v>#DIV/0!</v>
      </c>
      <c r="K44" s="112" t="e">
        <f t="shared" si="1"/>
        <v>#DIV/0!</v>
      </c>
      <c r="L44" s="112" t="e">
        <f t="shared" si="2"/>
        <v>#DIV/0!</v>
      </c>
      <c r="M44" s="112" t="e">
        <f t="shared" si="3"/>
        <v>#DIV/0!</v>
      </c>
      <c r="N44" s="111">
        <f t="shared" si="4"/>
        <v>1</v>
      </c>
      <c r="O44" s="112" t="e">
        <f t="shared" si="5"/>
        <v>#DIV/0!</v>
      </c>
      <c r="P44" s="112" t="e">
        <f t="shared" si="6"/>
        <v>#DIV/0!</v>
      </c>
    </row>
    <row r="45" spans="1:16" x14ac:dyDescent="0.25">
      <c r="A45" s="93"/>
      <c r="B45" s="94"/>
      <c r="C45" s="95"/>
      <c r="D45" s="93"/>
      <c r="E45" s="114"/>
      <c r="F45" s="114"/>
      <c r="G45" s="115"/>
      <c r="H45" s="114"/>
      <c r="I45" s="114"/>
      <c r="J45" s="112" t="e">
        <f t="shared" si="0"/>
        <v>#DIV/0!</v>
      </c>
      <c r="K45" s="112" t="e">
        <f t="shared" si="1"/>
        <v>#DIV/0!</v>
      </c>
      <c r="L45" s="112" t="e">
        <f t="shared" si="2"/>
        <v>#DIV/0!</v>
      </c>
      <c r="M45" s="112" t="e">
        <f t="shared" si="3"/>
        <v>#DIV/0!</v>
      </c>
      <c r="N45" s="111">
        <f t="shared" si="4"/>
        <v>1</v>
      </c>
      <c r="O45" s="112" t="e">
        <f t="shared" si="5"/>
        <v>#DIV/0!</v>
      </c>
      <c r="P45" s="112" t="e">
        <f t="shared" si="6"/>
        <v>#DIV/0!</v>
      </c>
    </row>
    <row r="46" spans="1:16" x14ac:dyDescent="0.25">
      <c r="A46" s="93"/>
      <c r="B46" s="94"/>
      <c r="C46" s="95"/>
      <c r="D46" s="93"/>
      <c r="E46" s="114"/>
      <c r="F46" s="114"/>
      <c r="G46" s="115"/>
      <c r="H46" s="114"/>
      <c r="I46" s="114"/>
      <c r="J46" s="112" t="e">
        <f t="shared" si="0"/>
        <v>#DIV/0!</v>
      </c>
      <c r="K46" s="112" t="e">
        <f t="shared" si="1"/>
        <v>#DIV/0!</v>
      </c>
      <c r="L46" s="112" t="e">
        <f t="shared" si="2"/>
        <v>#DIV/0!</v>
      </c>
      <c r="M46" s="112" t="e">
        <f t="shared" si="3"/>
        <v>#DIV/0!</v>
      </c>
      <c r="N46" s="111">
        <f t="shared" si="4"/>
        <v>1</v>
      </c>
      <c r="O46" s="112" t="e">
        <f t="shared" si="5"/>
        <v>#DIV/0!</v>
      </c>
      <c r="P46" s="112" t="e">
        <f t="shared" si="6"/>
        <v>#DIV/0!</v>
      </c>
    </row>
    <row r="47" spans="1:16" x14ac:dyDescent="0.25">
      <c r="A47" s="93"/>
      <c r="B47" s="94"/>
      <c r="C47" s="95"/>
      <c r="D47" s="93"/>
      <c r="E47" s="114"/>
      <c r="F47" s="114"/>
      <c r="G47" s="115"/>
      <c r="H47" s="114"/>
      <c r="I47" s="114"/>
      <c r="J47" s="112" t="e">
        <f t="shared" si="0"/>
        <v>#DIV/0!</v>
      </c>
      <c r="K47" s="112" t="e">
        <f t="shared" si="1"/>
        <v>#DIV/0!</v>
      </c>
      <c r="L47" s="112" t="e">
        <f t="shared" si="2"/>
        <v>#DIV/0!</v>
      </c>
      <c r="M47" s="112" t="e">
        <f t="shared" si="3"/>
        <v>#DIV/0!</v>
      </c>
      <c r="N47" s="111">
        <f t="shared" si="4"/>
        <v>1</v>
      </c>
      <c r="O47" s="112" t="e">
        <f t="shared" si="5"/>
        <v>#DIV/0!</v>
      </c>
      <c r="P47" s="112" t="e">
        <f t="shared" si="6"/>
        <v>#DIV/0!</v>
      </c>
    </row>
    <row r="48" spans="1:16" x14ac:dyDescent="0.25">
      <c r="A48" s="93"/>
      <c r="B48" s="94"/>
      <c r="C48" s="95"/>
      <c r="D48" s="93"/>
      <c r="E48" s="114"/>
      <c r="F48" s="114"/>
      <c r="G48" s="115"/>
      <c r="H48" s="114"/>
      <c r="I48" s="114"/>
      <c r="J48" s="112" t="e">
        <f t="shared" si="0"/>
        <v>#DIV/0!</v>
      </c>
      <c r="K48" s="112" t="e">
        <f t="shared" si="1"/>
        <v>#DIV/0!</v>
      </c>
      <c r="L48" s="112" t="e">
        <f t="shared" si="2"/>
        <v>#DIV/0!</v>
      </c>
      <c r="M48" s="112" t="e">
        <f t="shared" si="3"/>
        <v>#DIV/0!</v>
      </c>
      <c r="N48" s="111">
        <f t="shared" si="4"/>
        <v>1</v>
      </c>
      <c r="O48" s="112" t="e">
        <f t="shared" si="5"/>
        <v>#DIV/0!</v>
      </c>
      <c r="P48" s="112" t="e">
        <f t="shared" si="6"/>
        <v>#DIV/0!</v>
      </c>
    </row>
    <row r="49" spans="1:16" x14ac:dyDescent="0.25">
      <c r="A49" s="93"/>
      <c r="B49" s="94"/>
      <c r="C49" s="95"/>
      <c r="D49" s="93"/>
      <c r="E49" s="114"/>
      <c r="F49" s="114"/>
      <c r="G49" s="115"/>
      <c r="H49" s="114"/>
      <c r="I49" s="114"/>
      <c r="J49" s="112" t="e">
        <f t="shared" si="0"/>
        <v>#DIV/0!</v>
      </c>
      <c r="K49" s="112" t="e">
        <f t="shared" si="1"/>
        <v>#DIV/0!</v>
      </c>
      <c r="L49" s="112" t="e">
        <f t="shared" si="2"/>
        <v>#DIV/0!</v>
      </c>
      <c r="M49" s="112" t="e">
        <f t="shared" si="3"/>
        <v>#DIV/0!</v>
      </c>
      <c r="N49" s="111">
        <f t="shared" si="4"/>
        <v>1</v>
      </c>
      <c r="O49" s="112" t="e">
        <f t="shared" si="5"/>
        <v>#DIV/0!</v>
      </c>
      <c r="P49" s="112" t="e">
        <f t="shared" si="6"/>
        <v>#DIV/0!</v>
      </c>
    </row>
    <row r="50" spans="1:16" x14ac:dyDescent="0.25">
      <c r="A50" s="93"/>
      <c r="B50" s="94"/>
      <c r="C50" s="95"/>
      <c r="D50" s="93"/>
      <c r="E50" s="114"/>
      <c r="F50" s="114"/>
      <c r="G50" s="115"/>
      <c r="H50" s="114"/>
      <c r="I50" s="114"/>
      <c r="J50" s="112" t="e">
        <f t="shared" si="0"/>
        <v>#DIV/0!</v>
      </c>
      <c r="K50" s="112" t="e">
        <f t="shared" si="1"/>
        <v>#DIV/0!</v>
      </c>
      <c r="L50" s="112" t="e">
        <f t="shared" si="2"/>
        <v>#DIV/0!</v>
      </c>
      <c r="M50" s="112" t="e">
        <f t="shared" si="3"/>
        <v>#DIV/0!</v>
      </c>
      <c r="N50" s="111">
        <f t="shared" si="4"/>
        <v>1</v>
      </c>
      <c r="O50" s="112" t="e">
        <f t="shared" si="5"/>
        <v>#DIV/0!</v>
      </c>
      <c r="P50" s="112" t="e">
        <f t="shared" si="6"/>
        <v>#DIV/0!</v>
      </c>
    </row>
    <row r="51" spans="1:16" x14ac:dyDescent="0.25">
      <c r="A51" s="93"/>
      <c r="B51" s="94"/>
      <c r="C51" s="95"/>
      <c r="D51" s="93"/>
      <c r="E51" s="114"/>
      <c r="F51" s="114"/>
      <c r="G51" s="115"/>
      <c r="H51" s="114"/>
      <c r="I51" s="114"/>
      <c r="J51" s="112" t="e">
        <f t="shared" si="0"/>
        <v>#DIV/0!</v>
      </c>
      <c r="K51" s="112" t="e">
        <f t="shared" si="1"/>
        <v>#DIV/0!</v>
      </c>
      <c r="L51" s="112" t="e">
        <f t="shared" si="2"/>
        <v>#DIV/0!</v>
      </c>
      <c r="M51" s="112" t="e">
        <f t="shared" si="3"/>
        <v>#DIV/0!</v>
      </c>
      <c r="N51" s="111">
        <f t="shared" si="4"/>
        <v>1</v>
      </c>
      <c r="O51" s="112" t="e">
        <f t="shared" si="5"/>
        <v>#DIV/0!</v>
      </c>
      <c r="P51" s="112" t="e">
        <f t="shared" si="6"/>
        <v>#DIV/0!</v>
      </c>
    </row>
    <row r="52" spans="1:16" x14ac:dyDescent="0.25">
      <c r="A52" s="93"/>
      <c r="B52" s="94"/>
      <c r="C52" s="95"/>
      <c r="D52" s="93"/>
      <c r="E52" s="114"/>
      <c r="F52" s="114"/>
      <c r="G52" s="115"/>
      <c r="H52" s="114"/>
      <c r="I52" s="114"/>
      <c r="J52" s="112" t="e">
        <f t="shared" si="0"/>
        <v>#DIV/0!</v>
      </c>
      <c r="K52" s="112" t="e">
        <f t="shared" si="1"/>
        <v>#DIV/0!</v>
      </c>
      <c r="L52" s="112" t="e">
        <f t="shared" si="2"/>
        <v>#DIV/0!</v>
      </c>
      <c r="M52" s="112" t="e">
        <f t="shared" si="3"/>
        <v>#DIV/0!</v>
      </c>
      <c r="N52" s="111">
        <f t="shared" si="4"/>
        <v>1</v>
      </c>
      <c r="O52" s="112" t="e">
        <f t="shared" si="5"/>
        <v>#DIV/0!</v>
      </c>
      <c r="P52" s="112" t="e">
        <f t="shared" si="6"/>
        <v>#DIV/0!</v>
      </c>
    </row>
    <row r="53" spans="1:16" x14ac:dyDescent="0.25">
      <c r="A53" s="93"/>
      <c r="B53" s="94"/>
      <c r="C53" s="95"/>
      <c r="D53" s="93"/>
      <c r="E53" s="114"/>
      <c r="F53" s="114"/>
      <c r="G53" s="115"/>
      <c r="H53" s="114"/>
      <c r="I53" s="114"/>
      <c r="J53" s="112" t="e">
        <f t="shared" si="0"/>
        <v>#DIV/0!</v>
      </c>
      <c r="K53" s="112" t="e">
        <f t="shared" si="1"/>
        <v>#DIV/0!</v>
      </c>
      <c r="L53" s="112" t="e">
        <f t="shared" si="2"/>
        <v>#DIV/0!</v>
      </c>
      <c r="M53" s="112" t="e">
        <f t="shared" si="3"/>
        <v>#DIV/0!</v>
      </c>
      <c r="N53" s="111">
        <f t="shared" si="4"/>
        <v>1</v>
      </c>
      <c r="O53" s="112" t="e">
        <f t="shared" si="5"/>
        <v>#DIV/0!</v>
      </c>
      <c r="P53" s="112" t="e">
        <f t="shared" si="6"/>
        <v>#DIV/0!</v>
      </c>
    </row>
    <row r="54" spans="1:16" x14ac:dyDescent="0.25">
      <c r="A54" s="93"/>
      <c r="B54" s="94"/>
      <c r="C54" s="95"/>
      <c r="D54" s="93"/>
      <c r="E54" s="114"/>
      <c r="F54" s="114"/>
      <c r="G54" s="115"/>
      <c r="H54" s="114"/>
      <c r="I54" s="114"/>
      <c r="J54" s="112" t="e">
        <f t="shared" si="0"/>
        <v>#DIV/0!</v>
      </c>
      <c r="K54" s="112" t="e">
        <f t="shared" si="1"/>
        <v>#DIV/0!</v>
      </c>
      <c r="L54" s="112" t="e">
        <f t="shared" si="2"/>
        <v>#DIV/0!</v>
      </c>
      <c r="M54" s="112" t="e">
        <f t="shared" si="3"/>
        <v>#DIV/0!</v>
      </c>
      <c r="N54" s="111">
        <f t="shared" si="4"/>
        <v>1</v>
      </c>
      <c r="O54" s="112" t="e">
        <f t="shared" si="5"/>
        <v>#DIV/0!</v>
      </c>
      <c r="P54" s="112" t="e">
        <f t="shared" si="6"/>
        <v>#DIV/0!</v>
      </c>
    </row>
    <row r="55" spans="1:16" x14ac:dyDescent="0.25">
      <c r="A55" s="93"/>
      <c r="B55" s="94"/>
      <c r="C55" s="95"/>
      <c r="D55" s="93"/>
      <c r="E55" s="114"/>
      <c r="F55" s="114"/>
      <c r="G55" s="115"/>
      <c r="H55" s="114"/>
      <c r="I55" s="114"/>
      <c r="J55" s="112" t="e">
        <f t="shared" si="0"/>
        <v>#DIV/0!</v>
      </c>
      <c r="K55" s="112" t="e">
        <f t="shared" si="1"/>
        <v>#DIV/0!</v>
      </c>
      <c r="L55" s="112" t="e">
        <f t="shared" si="2"/>
        <v>#DIV/0!</v>
      </c>
      <c r="M55" s="112" t="e">
        <f t="shared" si="3"/>
        <v>#DIV/0!</v>
      </c>
      <c r="N55" s="111">
        <f t="shared" si="4"/>
        <v>1</v>
      </c>
      <c r="O55" s="112" t="e">
        <f t="shared" si="5"/>
        <v>#DIV/0!</v>
      </c>
      <c r="P55" s="112" t="e">
        <f t="shared" si="6"/>
        <v>#DIV/0!</v>
      </c>
    </row>
    <row r="56" spans="1:16" x14ac:dyDescent="0.25">
      <c r="A56" s="93"/>
      <c r="B56" s="94"/>
      <c r="C56" s="95"/>
      <c r="D56" s="93"/>
      <c r="E56" s="114"/>
      <c r="F56" s="114"/>
      <c r="G56" s="115"/>
      <c r="H56" s="114"/>
      <c r="I56" s="114"/>
      <c r="J56" s="112" t="e">
        <f t="shared" si="0"/>
        <v>#DIV/0!</v>
      </c>
      <c r="K56" s="112" t="e">
        <f t="shared" si="1"/>
        <v>#DIV/0!</v>
      </c>
      <c r="L56" s="112" t="e">
        <f t="shared" si="2"/>
        <v>#DIV/0!</v>
      </c>
      <c r="M56" s="112" t="e">
        <f t="shared" si="3"/>
        <v>#DIV/0!</v>
      </c>
      <c r="N56" s="111">
        <f t="shared" si="4"/>
        <v>1</v>
      </c>
      <c r="O56" s="112" t="e">
        <f t="shared" si="5"/>
        <v>#DIV/0!</v>
      </c>
      <c r="P56" s="112" t="e">
        <f t="shared" si="6"/>
        <v>#DIV/0!</v>
      </c>
    </row>
    <row r="57" spans="1:16" x14ac:dyDescent="0.25">
      <c r="A57" s="93"/>
      <c r="B57" s="94"/>
      <c r="C57" s="95"/>
      <c r="D57" s="93"/>
      <c r="E57" s="114"/>
      <c r="F57" s="114"/>
      <c r="G57" s="115"/>
      <c r="H57" s="114"/>
      <c r="I57" s="114"/>
      <c r="J57" s="112" t="e">
        <f t="shared" si="0"/>
        <v>#DIV/0!</v>
      </c>
      <c r="K57" s="112" t="e">
        <f t="shared" si="1"/>
        <v>#DIV/0!</v>
      </c>
      <c r="L57" s="112" t="e">
        <f t="shared" si="2"/>
        <v>#DIV/0!</v>
      </c>
      <c r="M57" s="112" t="e">
        <f t="shared" si="3"/>
        <v>#DIV/0!</v>
      </c>
      <c r="N57" s="111">
        <f t="shared" si="4"/>
        <v>1</v>
      </c>
      <c r="O57" s="112" t="e">
        <f t="shared" si="5"/>
        <v>#DIV/0!</v>
      </c>
      <c r="P57" s="112" t="e">
        <f t="shared" si="6"/>
        <v>#DIV/0!</v>
      </c>
    </row>
    <row r="58" spans="1:16" x14ac:dyDescent="0.25">
      <c r="A58" s="93"/>
      <c r="B58" s="94"/>
      <c r="C58" s="95"/>
      <c r="D58" s="93"/>
      <c r="E58" s="114"/>
      <c r="F58" s="114"/>
      <c r="G58" s="115"/>
      <c r="H58" s="114"/>
      <c r="I58" s="114"/>
      <c r="J58" s="112" t="e">
        <f t="shared" si="0"/>
        <v>#DIV/0!</v>
      </c>
      <c r="K58" s="112" t="e">
        <f t="shared" si="1"/>
        <v>#DIV/0!</v>
      </c>
      <c r="L58" s="112" t="e">
        <f t="shared" si="2"/>
        <v>#DIV/0!</v>
      </c>
      <c r="M58" s="112" t="e">
        <f t="shared" si="3"/>
        <v>#DIV/0!</v>
      </c>
      <c r="N58" s="111">
        <f t="shared" si="4"/>
        <v>1</v>
      </c>
      <c r="O58" s="112" t="e">
        <f t="shared" si="5"/>
        <v>#DIV/0!</v>
      </c>
      <c r="P58" s="112" t="e">
        <f t="shared" si="6"/>
        <v>#DIV/0!</v>
      </c>
    </row>
    <row r="59" spans="1:16" x14ac:dyDescent="0.25">
      <c r="A59" s="93"/>
      <c r="B59" s="94"/>
      <c r="C59" s="95"/>
      <c r="D59" s="93"/>
      <c r="E59" s="114"/>
      <c r="F59" s="114"/>
      <c r="G59" s="115"/>
      <c r="H59" s="114"/>
      <c r="I59" s="114"/>
      <c r="J59" s="112" t="e">
        <f t="shared" si="0"/>
        <v>#DIV/0!</v>
      </c>
      <c r="K59" s="112" t="e">
        <f t="shared" si="1"/>
        <v>#DIV/0!</v>
      </c>
      <c r="L59" s="112" t="e">
        <f t="shared" si="2"/>
        <v>#DIV/0!</v>
      </c>
      <c r="M59" s="112" t="e">
        <f t="shared" si="3"/>
        <v>#DIV/0!</v>
      </c>
      <c r="N59" s="111">
        <f t="shared" si="4"/>
        <v>1</v>
      </c>
      <c r="O59" s="112" t="e">
        <f t="shared" si="5"/>
        <v>#DIV/0!</v>
      </c>
      <c r="P59" s="112" t="e">
        <f t="shared" si="6"/>
        <v>#DIV/0!</v>
      </c>
    </row>
    <row r="60" spans="1:16" x14ac:dyDescent="0.25">
      <c r="A60" s="93"/>
      <c r="B60" s="94"/>
      <c r="C60" s="95"/>
      <c r="D60" s="93"/>
      <c r="E60" s="114"/>
      <c r="F60" s="114"/>
      <c r="G60" s="115"/>
      <c r="H60" s="114"/>
      <c r="I60" s="114"/>
      <c r="J60" s="112" t="e">
        <f t="shared" si="0"/>
        <v>#DIV/0!</v>
      </c>
      <c r="K60" s="112" t="e">
        <f t="shared" si="1"/>
        <v>#DIV/0!</v>
      </c>
      <c r="L60" s="112" t="e">
        <f t="shared" si="2"/>
        <v>#DIV/0!</v>
      </c>
      <c r="M60" s="112" t="e">
        <f t="shared" si="3"/>
        <v>#DIV/0!</v>
      </c>
      <c r="N60" s="111">
        <f t="shared" si="4"/>
        <v>1</v>
      </c>
      <c r="O60" s="112" t="e">
        <f t="shared" si="5"/>
        <v>#DIV/0!</v>
      </c>
      <c r="P60" s="112" t="e">
        <f t="shared" si="6"/>
        <v>#DIV/0!</v>
      </c>
    </row>
    <row r="61" spans="1:16" x14ac:dyDescent="0.25">
      <c r="A61" s="93"/>
      <c r="B61" s="94"/>
      <c r="C61" s="95"/>
      <c r="D61" s="93"/>
      <c r="E61" s="114"/>
      <c r="F61" s="114"/>
      <c r="G61" s="115"/>
      <c r="H61" s="114"/>
      <c r="I61" s="114"/>
      <c r="J61" s="112" t="e">
        <f t="shared" si="0"/>
        <v>#DIV/0!</v>
      </c>
      <c r="K61" s="112" t="e">
        <f t="shared" si="1"/>
        <v>#DIV/0!</v>
      </c>
      <c r="L61" s="112" t="e">
        <f t="shared" si="2"/>
        <v>#DIV/0!</v>
      </c>
      <c r="M61" s="112" t="e">
        <f t="shared" si="3"/>
        <v>#DIV/0!</v>
      </c>
      <c r="N61" s="111">
        <f t="shared" si="4"/>
        <v>1</v>
      </c>
      <c r="O61" s="112" t="e">
        <f t="shared" si="5"/>
        <v>#DIV/0!</v>
      </c>
      <c r="P61" s="112" t="e">
        <f t="shared" si="6"/>
        <v>#DIV/0!</v>
      </c>
    </row>
    <row r="62" spans="1:16" x14ac:dyDescent="0.25">
      <c r="A62" s="93"/>
      <c r="B62" s="94"/>
      <c r="C62" s="95"/>
      <c r="D62" s="93"/>
      <c r="E62" s="114"/>
      <c r="F62" s="114"/>
      <c r="G62" s="115"/>
      <c r="H62" s="114"/>
      <c r="I62" s="114"/>
      <c r="J62" s="112" t="e">
        <f t="shared" si="0"/>
        <v>#DIV/0!</v>
      </c>
      <c r="K62" s="112" t="e">
        <f t="shared" si="1"/>
        <v>#DIV/0!</v>
      </c>
      <c r="L62" s="112" t="e">
        <f t="shared" si="2"/>
        <v>#DIV/0!</v>
      </c>
      <c r="M62" s="112" t="e">
        <f t="shared" si="3"/>
        <v>#DIV/0!</v>
      </c>
      <c r="N62" s="111">
        <f t="shared" si="4"/>
        <v>1</v>
      </c>
      <c r="O62" s="112" t="e">
        <f t="shared" si="5"/>
        <v>#DIV/0!</v>
      </c>
      <c r="P62" s="112" t="e">
        <f t="shared" si="6"/>
        <v>#DIV/0!</v>
      </c>
    </row>
    <row r="63" spans="1:16" x14ac:dyDescent="0.25">
      <c r="A63" s="93"/>
      <c r="B63" s="94"/>
      <c r="C63" s="95"/>
      <c r="D63" s="93"/>
      <c r="E63" s="114"/>
      <c r="F63" s="114"/>
      <c r="G63" s="115"/>
      <c r="H63" s="114"/>
      <c r="I63" s="114"/>
      <c r="J63" s="112" t="e">
        <f t="shared" si="0"/>
        <v>#DIV/0!</v>
      </c>
      <c r="K63" s="112" t="e">
        <f t="shared" si="1"/>
        <v>#DIV/0!</v>
      </c>
      <c r="L63" s="112" t="e">
        <f t="shared" si="2"/>
        <v>#DIV/0!</v>
      </c>
      <c r="M63" s="112" t="e">
        <f t="shared" si="3"/>
        <v>#DIV/0!</v>
      </c>
      <c r="N63"/>
      <c r="O63"/>
      <c r="P63"/>
    </row>
    <row r="64" spans="1:16" x14ac:dyDescent="0.25">
      <c r="A64" s="93"/>
      <c r="B64" s="94"/>
      <c r="C64" s="95"/>
      <c r="D64" s="93"/>
      <c r="E64" s="114"/>
      <c r="F64" s="114"/>
      <c r="G64"/>
      <c r="H64"/>
      <c r="I64"/>
      <c r="J64" s="112" t="e">
        <f t="shared" si="0"/>
        <v>#DIV/0!</v>
      </c>
      <c r="K64" s="112" t="e">
        <f t="shared" si="1"/>
        <v>#DIV/0!</v>
      </c>
      <c r="L64" s="112" t="e">
        <f t="shared" si="2"/>
        <v>#DIV/0!</v>
      </c>
      <c r="M64" s="112" t="e">
        <f t="shared" si="3"/>
        <v>#DIV/0!</v>
      </c>
      <c r="N64"/>
      <c r="O64"/>
      <c r="P64"/>
    </row>
    <row r="65" spans="1:16" x14ac:dyDescent="0.25">
      <c r="A65" s="93"/>
      <c r="B65" s="94"/>
      <c r="C65" s="95"/>
      <c r="D65" s="93"/>
      <c r="E65" s="114"/>
      <c r="F65" s="114"/>
      <c r="G65"/>
      <c r="H65"/>
      <c r="I65"/>
      <c r="J65" s="112" t="e">
        <f t="shared" si="0"/>
        <v>#DIV/0!</v>
      </c>
      <c r="K65" s="112" t="e">
        <f t="shared" si="1"/>
        <v>#DIV/0!</v>
      </c>
      <c r="L65" s="112" t="e">
        <f t="shared" si="2"/>
        <v>#DIV/0!</v>
      </c>
      <c r="M65" s="112" t="e">
        <f t="shared" si="3"/>
        <v>#DIV/0!</v>
      </c>
      <c r="N65"/>
      <c r="O65"/>
      <c r="P65"/>
    </row>
    <row r="66" spans="1:16" x14ac:dyDescent="0.25">
      <c r="A66" s="93"/>
      <c r="B66" s="94"/>
      <c r="C66" s="95"/>
      <c r="D66" s="93"/>
      <c r="E66" s="114"/>
      <c r="F66" s="114"/>
      <c r="G66"/>
      <c r="H66"/>
      <c r="I66"/>
      <c r="J66" s="112" t="e">
        <f t="shared" si="0"/>
        <v>#DIV/0!</v>
      </c>
      <c r="K66" s="112" t="e">
        <f t="shared" si="1"/>
        <v>#DIV/0!</v>
      </c>
      <c r="L66" s="112" t="e">
        <f t="shared" si="2"/>
        <v>#DIV/0!</v>
      </c>
      <c r="M66" s="112" t="e">
        <f t="shared" si="3"/>
        <v>#DIV/0!</v>
      </c>
      <c r="N66"/>
      <c r="O66"/>
      <c r="P66"/>
    </row>
    <row r="67" spans="1:16" x14ac:dyDescent="0.25">
      <c r="A67" s="93"/>
      <c r="B67" s="94"/>
      <c r="C67" s="95"/>
      <c r="D67" s="93"/>
      <c r="E67" s="114"/>
      <c r="F67" s="114"/>
      <c r="G67"/>
      <c r="H67"/>
      <c r="I67"/>
      <c r="J67" s="112" t="e">
        <f t="shared" si="0"/>
        <v>#DIV/0!</v>
      </c>
      <c r="K67" s="112" t="e">
        <f t="shared" si="1"/>
        <v>#DIV/0!</v>
      </c>
      <c r="L67" s="112" t="e">
        <f t="shared" si="2"/>
        <v>#DIV/0!</v>
      </c>
      <c r="M67" s="112" t="e">
        <f t="shared" si="3"/>
        <v>#DIV/0!</v>
      </c>
      <c r="N67"/>
      <c r="O67"/>
      <c r="P67"/>
    </row>
    <row r="68" spans="1:16" x14ac:dyDescent="0.25">
      <c r="A68" s="93"/>
      <c r="B68" s="94"/>
      <c r="C68" s="95"/>
      <c r="D68" s="93"/>
      <c r="E68" s="114"/>
      <c r="F68" s="114"/>
      <c r="G68"/>
      <c r="H68"/>
      <c r="I68"/>
      <c r="J68" s="112" t="e">
        <f t="shared" ref="J68:J131" si="7">(B68-B69)/B69</f>
        <v>#DIV/0!</v>
      </c>
      <c r="K68" s="112" t="e">
        <f t="shared" ref="K68:K131" si="8">(C68-C69)/C69</f>
        <v>#DIV/0!</v>
      </c>
      <c r="L68" s="112" t="e">
        <f t="shared" ref="L68:L131" si="9">(E68-E69)/E69</f>
        <v>#DIV/0!</v>
      </c>
      <c r="M68" s="112" t="e">
        <f t="shared" ref="M68:M131" si="10">(F68-F69)/F69</f>
        <v>#DIV/0!</v>
      </c>
      <c r="N68"/>
      <c r="O68"/>
      <c r="P68"/>
    </row>
    <row r="69" spans="1:16" x14ac:dyDescent="0.25">
      <c r="A69" s="93"/>
      <c r="B69" s="94"/>
      <c r="C69" s="95"/>
      <c r="D69" s="93"/>
      <c r="E69" s="114"/>
      <c r="F69" s="114"/>
      <c r="G69"/>
      <c r="H69"/>
      <c r="I69"/>
      <c r="J69" s="112" t="e">
        <f t="shared" si="7"/>
        <v>#DIV/0!</v>
      </c>
      <c r="K69" s="112" t="e">
        <f t="shared" si="8"/>
        <v>#DIV/0!</v>
      </c>
      <c r="L69" s="112" t="e">
        <f t="shared" si="9"/>
        <v>#DIV/0!</v>
      </c>
      <c r="M69" s="112" t="e">
        <f t="shared" si="10"/>
        <v>#DIV/0!</v>
      </c>
      <c r="N69"/>
      <c r="O69"/>
      <c r="P69"/>
    </row>
    <row r="70" spans="1:16" x14ac:dyDescent="0.25">
      <c r="A70" s="93"/>
      <c r="B70" s="94"/>
      <c r="C70" s="95"/>
      <c r="D70" s="93"/>
      <c r="E70" s="114"/>
      <c r="F70" s="114"/>
      <c r="G70"/>
      <c r="H70"/>
      <c r="I70"/>
      <c r="J70" s="112" t="e">
        <f t="shared" si="7"/>
        <v>#DIV/0!</v>
      </c>
      <c r="K70" s="112" t="e">
        <f t="shared" si="8"/>
        <v>#DIV/0!</v>
      </c>
      <c r="L70" s="112" t="e">
        <f t="shared" si="9"/>
        <v>#DIV/0!</v>
      </c>
      <c r="M70" s="112" t="e">
        <f t="shared" si="10"/>
        <v>#DIV/0!</v>
      </c>
      <c r="N70"/>
      <c r="O70"/>
      <c r="P70"/>
    </row>
    <row r="71" spans="1:16" x14ac:dyDescent="0.25">
      <c r="A71" s="93"/>
      <c r="B71" s="94"/>
      <c r="C71" s="95"/>
      <c r="D71" s="93"/>
      <c r="E71" s="114"/>
      <c r="F71" s="114"/>
      <c r="G71"/>
      <c r="H71"/>
      <c r="I71"/>
      <c r="J71" s="112" t="e">
        <f t="shared" si="7"/>
        <v>#DIV/0!</v>
      </c>
      <c r="K71" s="112" t="e">
        <f t="shared" si="8"/>
        <v>#DIV/0!</v>
      </c>
      <c r="L71" s="112" t="e">
        <f t="shared" si="9"/>
        <v>#DIV/0!</v>
      </c>
      <c r="M71" s="112" t="e">
        <f t="shared" si="10"/>
        <v>#DIV/0!</v>
      </c>
      <c r="N71"/>
      <c r="O71"/>
      <c r="P71"/>
    </row>
    <row r="72" spans="1:16" x14ac:dyDescent="0.25">
      <c r="A72" s="93"/>
      <c r="B72" s="94"/>
      <c r="C72" s="95"/>
      <c r="D72" s="93"/>
      <c r="E72" s="114"/>
      <c r="F72" s="114"/>
      <c r="G72"/>
      <c r="H72"/>
      <c r="I72"/>
      <c r="J72" s="112" t="e">
        <f t="shared" si="7"/>
        <v>#DIV/0!</v>
      </c>
      <c r="K72" s="112" t="e">
        <f t="shared" si="8"/>
        <v>#DIV/0!</v>
      </c>
      <c r="L72" s="112" t="e">
        <f t="shared" si="9"/>
        <v>#DIV/0!</v>
      </c>
      <c r="M72" s="112" t="e">
        <f t="shared" si="10"/>
        <v>#DIV/0!</v>
      </c>
      <c r="N72"/>
      <c r="O72"/>
      <c r="P72"/>
    </row>
    <row r="73" spans="1:16" x14ac:dyDescent="0.25">
      <c r="A73" s="93"/>
      <c r="B73" s="94"/>
      <c r="C73" s="95"/>
      <c r="D73" s="93"/>
      <c r="E73" s="114"/>
      <c r="F73" s="114"/>
      <c r="G73"/>
      <c r="H73"/>
      <c r="I73"/>
      <c r="J73" s="112" t="e">
        <f t="shared" si="7"/>
        <v>#DIV/0!</v>
      </c>
      <c r="K73" s="112" t="e">
        <f t="shared" si="8"/>
        <v>#DIV/0!</v>
      </c>
      <c r="L73" s="112" t="e">
        <f t="shared" si="9"/>
        <v>#DIV/0!</v>
      </c>
      <c r="M73" s="112" t="e">
        <f t="shared" si="10"/>
        <v>#DIV/0!</v>
      </c>
      <c r="N73"/>
      <c r="O73"/>
      <c r="P73"/>
    </row>
    <row r="74" spans="1:16" x14ac:dyDescent="0.25">
      <c r="A74" s="93"/>
      <c r="B74" s="94"/>
      <c r="C74" s="95"/>
      <c r="D74" s="93"/>
      <c r="E74" s="114"/>
      <c r="F74" s="114"/>
      <c r="G74"/>
      <c r="H74"/>
      <c r="I74"/>
      <c r="J74" s="112" t="e">
        <f t="shared" si="7"/>
        <v>#DIV/0!</v>
      </c>
      <c r="K74" s="112" t="e">
        <f t="shared" si="8"/>
        <v>#DIV/0!</v>
      </c>
      <c r="L74" s="112" t="e">
        <f t="shared" si="9"/>
        <v>#DIV/0!</v>
      </c>
      <c r="M74" s="112" t="e">
        <f t="shared" si="10"/>
        <v>#DIV/0!</v>
      </c>
      <c r="N74"/>
      <c r="O74"/>
      <c r="P74"/>
    </row>
    <row r="75" spans="1:16" x14ac:dyDescent="0.25">
      <c r="A75" s="93"/>
      <c r="B75" s="94"/>
      <c r="C75" s="95"/>
      <c r="D75" s="93"/>
      <c r="E75" s="114"/>
      <c r="F75" s="114"/>
      <c r="G75"/>
      <c r="H75"/>
      <c r="I75"/>
      <c r="J75" s="112" t="e">
        <f t="shared" si="7"/>
        <v>#DIV/0!</v>
      </c>
      <c r="K75" s="112" t="e">
        <f t="shared" si="8"/>
        <v>#DIV/0!</v>
      </c>
      <c r="L75" s="112" t="e">
        <f t="shared" si="9"/>
        <v>#DIV/0!</v>
      </c>
      <c r="M75" s="112" t="e">
        <f t="shared" si="10"/>
        <v>#DIV/0!</v>
      </c>
      <c r="N75"/>
      <c r="O75"/>
      <c r="P75"/>
    </row>
    <row r="76" spans="1:16" x14ac:dyDescent="0.25">
      <c r="A76" s="93"/>
      <c r="B76" s="94"/>
      <c r="C76" s="95"/>
      <c r="D76" s="93"/>
      <c r="E76" s="114"/>
      <c r="F76" s="114"/>
      <c r="G76"/>
      <c r="H76"/>
      <c r="I76"/>
      <c r="J76" s="112" t="e">
        <f t="shared" si="7"/>
        <v>#DIV/0!</v>
      </c>
      <c r="K76" s="112" t="e">
        <f t="shared" si="8"/>
        <v>#DIV/0!</v>
      </c>
      <c r="L76" s="112" t="e">
        <f t="shared" si="9"/>
        <v>#DIV/0!</v>
      </c>
      <c r="M76" s="112" t="e">
        <f t="shared" si="10"/>
        <v>#DIV/0!</v>
      </c>
      <c r="N76"/>
      <c r="O76"/>
      <c r="P76"/>
    </row>
    <row r="77" spans="1:16" x14ac:dyDescent="0.25">
      <c r="A77" s="93"/>
      <c r="B77" s="94"/>
      <c r="C77" s="95"/>
      <c r="D77" s="93"/>
      <c r="E77" s="114"/>
      <c r="F77" s="114"/>
      <c r="G77"/>
      <c r="H77"/>
      <c r="I77"/>
      <c r="J77" s="112" t="e">
        <f t="shared" si="7"/>
        <v>#DIV/0!</v>
      </c>
      <c r="K77" s="112" t="e">
        <f t="shared" si="8"/>
        <v>#DIV/0!</v>
      </c>
      <c r="L77" s="112" t="e">
        <f t="shared" si="9"/>
        <v>#DIV/0!</v>
      </c>
      <c r="M77" s="112" t="e">
        <f t="shared" si="10"/>
        <v>#DIV/0!</v>
      </c>
      <c r="N77"/>
      <c r="O77"/>
      <c r="P77"/>
    </row>
    <row r="78" spans="1:16" x14ac:dyDescent="0.25">
      <c r="A78" s="93"/>
      <c r="B78" s="94"/>
      <c r="C78" s="95"/>
      <c r="D78" s="93"/>
      <c r="E78" s="114"/>
      <c r="F78" s="114"/>
      <c r="G78"/>
      <c r="H78"/>
      <c r="I78"/>
      <c r="J78" s="112" t="e">
        <f t="shared" si="7"/>
        <v>#DIV/0!</v>
      </c>
      <c r="K78" s="112" t="e">
        <f t="shared" si="8"/>
        <v>#DIV/0!</v>
      </c>
      <c r="L78" s="112" t="e">
        <f t="shared" si="9"/>
        <v>#DIV/0!</v>
      </c>
      <c r="M78" s="112" t="e">
        <f t="shared" si="10"/>
        <v>#DIV/0!</v>
      </c>
      <c r="N78"/>
      <c r="O78"/>
      <c r="P78"/>
    </row>
    <row r="79" spans="1:16" x14ac:dyDescent="0.25">
      <c r="A79" s="93"/>
      <c r="B79" s="94"/>
      <c r="C79" s="95"/>
      <c r="D79" s="93"/>
      <c r="E79" s="114"/>
      <c r="F79" s="114"/>
      <c r="G79"/>
      <c r="H79"/>
      <c r="I79"/>
      <c r="J79" s="112" t="e">
        <f t="shared" si="7"/>
        <v>#DIV/0!</v>
      </c>
      <c r="K79" s="112" t="e">
        <f t="shared" si="8"/>
        <v>#DIV/0!</v>
      </c>
      <c r="L79" s="112" t="e">
        <f t="shared" si="9"/>
        <v>#DIV/0!</v>
      </c>
      <c r="M79" s="112" t="e">
        <f t="shared" si="10"/>
        <v>#DIV/0!</v>
      </c>
      <c r="N79"/>
      <c r="O79"/>
      <c r="P79"/>
    </row>
    <row r="80" spans="1:16" x14ac:dyDescent="0.25">
      <c r="A80" s="93"/>
      <c r="B80" s="94"/>
      <c r="C80" s="95"/>
      <c r="D80" s="93"/>
      <c r="E80" s="114"/>
      <c r="F80" s="114"/>
      <c r="G80"/>
      <c r="H80"/>
      <c r="I80"/>
      <c r="J80" s="112" t="e">
        <f t="shared" si="7"/>
        <v>#DIV/0!</v>
      </c>
      <c r="K80" s="112" t="e">
        <f t="shared" si="8"/>
        <v>#DIV/0!</v>
      </c>
      <c r="L80" s="112" t="e">
        <f t="shared" si="9"/>
        <v>#DIV/0!</v>
      </c>
      <c r="M80" s="112" t="e">
        <f t="shared" si="10"/>
        <v>#DIV/0!</v>
      </c>
      <c r="N80"/>
      <c r="O80"/>
      <c r="P80"/>
    </row>
    <row r="81" spans="1:16" x14ac:dyDescent="0.25">
      <c r="A81" s="93"/>
      <c r="B81" s="94"/>
      <c r="C81" s="95"/>
      <c r="D81" s="93"/>
      <c r="E81" s="114"/>
      <c r="F81" s="114"/>
      <c r="G81"/>
      <c r="H81"/>
      <c r="I81"/>
      <c r="J81" s="112" t="e">
        <f t="shared" si="7"/>
        <v>#DIV/0!</v>
      </c>
      <c r="K81" s="112" t="e">
        <f t="shared" si="8"/>
        <v>#DIV/0!</v>
      </c>
      <c r="L81" s="112" t="e">
        <f t="shared" si="9"/>
        <v>#DIV/0!</v>
      </c>
      <c r="M81" s="112" t="e">
        <f t="shared" si="10"/>
        <v>#DIV/0!</v>
      </c>
      <c r="N81"/>
      <c r="O81"/>
      <c r="P81"/>
    </row>
    <row r="82" spans="1:16" x14ac:dyDescent="0.25">
      <c r="A82" s="93"/>
      <c r="B82" s="94"/>
      <c r="C82" s="95"/>
      <c r="D82" s="93"/>
      <c r="E82" s="114"/>
      <c r="F82" s="114"/>
      <c r="G82"/>
      <c r="H82"/>
      <c r="I82"/>
      <c r="J82" s="112" t="e">
        <f t="shared" si="7"/>
        <v>#DIV/0!</v>
      </c>
      <c r="K82" s="112" t="e">
        <f t="shared" si="8"/>
        <v>#DIV/0!</v>
      </c>
      <c r="L82" s="112" t="e">
        <f t="shared" si="9"/>
        <v>#DIV/0!</v>
      </c>
      <c r="M82" s="112" t="e">
        <f t="shared" si="10"/>
        <v>#DIV/0!</v>
      </c>
      <c r="N82"/>
      <c r="O82"/>
      <c r="P82"/>
    </row>
    <row r="83" spans="1:16" x14ac:dyDescent="0.25">
      <c r="A83" s="93"/>
      <c r="B83" s="94"/>
      <c r="C83" s="95"/>
      <c r="D83" s="93"/>
      <c r="E83" s="114"/>
      <c r="F83" s="114"/>
      <c r="G83"/>
      <c r="H83"/>
      <c r="I83"/>
      <c r="J83" s="112" t="e">
        <f t="shared" si="7"/>
        <v>#DIV/0!</v>
      </c>
      <c r="K83" s="112" t="e">
        <f t="shared" si="8"/>
        <v>#DIV/0!</v>
      </c>
      <c r="L83" s="112" t="e">
        <f t="shared" si="9"/>
        <v>#DIV/0!</v>
      </c>
      <c r="M83" s="112" t="e">
        <f t="shared" si="10"/>
        <v>#DIV/0!</v>
      </c>
      <c r="N83"/>
      <c r="O83"/>
      <c r="P83"/>
    </row>
    <row r="84" spans="1:16" x14ac:dyDescent="0.25">
      <c r="A84" s="93"/>
      <c r="B84" s="94"/>
      <c r="C84" s="95"/>
      <c r="D84" s="93"/>
      <c r="E84" s="114"/>
      <c r="F84" s="114"/>
      <c r="G84"/>
      <c r="H84"/>
      <c r="I84"/>
      <c r="J84" s="112" t="e">
        <f t="shared" si="7"/>
        <v>#DIV/0!</v>
      </c>
      <c r="K84" s="112" t="e">
        <f t="shared" si="8"/>
        <v>#DIV/0!</v>
      </c>
      <c r="L84" s="112" t="e">
        <f t="shared" si="9"/>
        <v>#DIV/0!</v>
      </c>
      <c r="M84" s="112" t="e">
        <f t="shared" si="10"/>
        <v>#DIV/0!</v>
      </c>
      <c r="N84"/>
      <c r="O84"/>
      <c r="P84"/>
    </row>
    <row r="85" spans="1:16" x14ac:dyDescent="0.25">
      <c r="A85" s="93"/>
      <c r="B85" s="94"/>
      <c r="C85" s="95"/>
      <c r="D85" s="93"/>
      <c r="E85" s="114"/>
      <c r="F85" s="114"/>
      <c r="G85"/>
      <c r="H85"/>
      <c r="I85"/>
      <c r="J85" s="112" t="e">
        <f t="shared" si="7"/>
        <v>#DIV/0!</v>
      </c>
      <c r="K85" s="112" t="e">
        <f t="shared" si="8"/>
        <v>#DIV/0!</v>
      </c>
      <c r="L85" s="112" t="e">
        <f t="shared" si="9"/>
        <v>#DIV/0!</v>
      </c>
      <c r="M85" s="112" t="e">
        <f t="shared" si="10"/>
        <v>#DIV/0!</v>
      </c>
      <c r="N85"/>
      <c r="O85"/>
      <c r="P85"/>
    </row>
    <row r="86" spans="1:16" x14ac:dyDescent="0.25">
      <c r="A86" s="93"/>
      <c r="B86" s="94"/>
      <c r="C86" s="95"/>
      <c r="D86" s="93"/>
      <c r="E86" s="114"/>
      <c r="F86" s="114"/>
      <c r="G86"/>
      <c r="H86"/>
      <c r="I86"/>
      <c r="J86" s="112" t="e">
        <f t="shared" si="7"/>
        <v>#DIV/0!</v>
      </c>
      <c r="K86" s="112" t="e">
        <f t="shared" si="8"/>
        <v>#DIV/0!</v>
      </c>
      <c r="L86" s="112" t="e">
        <f t="shared" si="9"/>
        <v>#DIV/0!</v>
      </c>
      <c r="M86" s="112" t="e">
        <f t="shared" si="10"/>
        <v>#DIV/0!</v>
      </c>
      <c r="N86"/>
      <c r="O86"/>
      <c r="P86"/>
    </row>
    <row r="87" spans="1:16" x14ac:dyDescent="0.25">
      <c r="A87" s="93"/>
      <c r="B87" s="94"/>
      <c r="C87" s="95"/>
      <c r="D87" s="93"/>
      <c r="E87" s="114"/>
      <c r="F87" s="114"/>
      <c r="G87"/>
      <c r="H87"/>
      <c r="I87"/>
      <c r="J87" s="112" t="e">
        <f t="shared" si="7"/>
        <v>#DIV/0!</v>
      </c>
      <c r="K87" s="112" t="e">
        <f t="shared" si="8"/>
        <v>#DIV/0!</v>
      </c>
      <c r="L87" s="112" t="e">
        <f t="shared" si="9"/>
        <v>#DIV/0!</v>
      </c>
      <c r="M87" s="112" t="e">
        <f t="shared" si="10"/>
        <v>#DIV/0!</v>
      </c>
      <c r="N87"/>
      <c r="O87"/>
      <c r="P87"/>
    </row>
    <row r="88" spans="1:16" x14ac:dyDescent="0.25">
      <c r="A88" s="93"/>
      <c r="B88" s="94"/>
      <c r="C88" s="95"/>
      <c r="D88" s="93"/>
      <c r="E88" s="114"/>
      <c r="F88" s="114"/>
      <c r="G88"/>
      <c r="H88"/>
      <c r="I88"/>
      <c r="J88" s="112" t="e">
        <f t="shared" si="7"/>
        <v>#DIV/0!</v>
      </c>
      <c r="K88" s="112" t="e">
        <f t="shared" si="8"/>
        <v>#DIV/0!</v>
      </c>
      <c r="L88" s="112" t="e">
        <f t="shared" si="9"/>
        <v>#DIV/0!</v>
      </c>
      <c r="M88" s="112" t="e">
        <f t="shared" si="10"/>
        <v>#DIV/0!</v>
      </c>
      <c r="N88"/>
      <c r="O88"/>
      <c r="P88"/>
    </row>
    <row r="89" spans="1:16" x14ac:dyDescent="0.25">
      <c r="A89" s="93"/>
      <c r="B89" s="94"/>
      <c r="C89" s="95"/>
      <c r="D89" s="93"/>
      <c r="E89" s="114"/>
      <c r="F89" s="114"/>
      <c r="G89"/>
      <c r="H89"/>
      <c r="I89"/>
      <c r="J89" s="112" t="e">
        <f t="shared" si="7"/>
        <v>#DIV/0!</v>
      </c>
      <c r="K89" s="112" t="e">
        <f t="shared" si="8"/>
        <v>#DIV/0!</v>
      </c>
      <c r="L89" s="112" t="e">
        <f t="shared" si="9"/>
        <v>#DIV/0!</v>
      </c>
      <c r="M89" s="112" t="e">
        <f t="shared" si="10"/>
        <v>#DIV/0!</v>
      </c>
      <c r="N89"/>
      <c r="O89"/>
      <c r="P89"/>
    </row>
    <row r="90" spans="1:16" x14ac:dyDescent="0.25">
      <c r="A90" s="93"/>
      <c r="B90" s="94"/>
      <c r="C90" s="95"/>
      <c r="D90" s="93"/>
      <c r="E90" s="114"/>
      <c r="F90" s="114"/>
      <c r="G90"/>
      <c r="H90"/>
      <c r="I90"/>
      <c r="J90" s="112" t="e">
        <f t="shared" si="7"/>
        <v>#DIV/0!</v>
      </c>
      <c r="K90" s="112" t="e">
        <f t="shared" si="8"/>
        <v>#DIV/0!</v>
      </c>
      <c r="L90" s="112" t="e">
        <f t="shared" si="9"/>
        <v>#DIV/0!</v>
      </c>
      <c r="M90" s="112" t="e">
        <f t="shared" si="10"/>
        <v>#DIV/0!</v>
      </c>
      <c r="N90"/>
      <c r="O90"/>
      <c r="P90"/>
    </row>
    <row r="91" spans="1:16" x14ac:dyDescent="0.25">
      <c r="A91" s="93"/>
      <c r="B91" s="94"/>
      <c r="C91" s="95"/>
      <c r="D91" s="93"/>
      <c r="E91" s="114"/>
      <c r="F91" s="114"/>
      <c r="G91"/>
      <c r="H91"/>
      <c r="I91"/>
      <c r="J91" s="112" t="e">
        <f t="shared" si="7"/>
        <v>#DIV/0!</v>
      </c>
      <c r="K91" s="112" t="e">
        <f t="shared" si="8"/>
        <v>#DIV/0!</v>
      </c>
      <c r="L91" s="112" t="e">
        <f t="shared" si="9"/>
        <v>#DIV/0!</v>
      </c>
      <c r="M91" s="112" t="e">
        <f t="shared" si="10"/>
        <v>#DIV/0!</v>
      </c>
      <c r="N91"/>
      <c r="O91"/>
      <c r="P91"/>
    </row>
    <row r="92" spans="1:16" x14ac:dyDescent="0.25">
      <c r="A92" s="93"/>
      <c r="B92" s="94"/>
      <c r="C92" s="95"/>
      <c r="D92" s="93"/>
      <c r="E92" s="114"/>
      <c r="F92" s="114"/>
      <c r="G92"/>
      <c r="H92"/>
      <c r="I92"/>
      <c r="J92" s="112" t="e">
        <f t="shared" si="7"/>
        <v>#DIV/0!</v>
      </c>
      <c r="K92" s="112" t="e">
        <f t="shared" si="8"/>
        <v>#DIV/0!</v>
      </c>
      <c r="L92" s="112" t="e">
        <f t="shared" si="9"/>
        <v>#DIV/0!</v>
      </c>
      <c r="M92" s="112" t="e">
        <f t="shared" si="10"/>
        <v>#DIV/0!</v>
      </c>
      <c r="N92"/>
      <c r="O92"/>
      <c r="P92"/>
    </row>
    <row r="93" spans="1:16" x14ac:dyDescent="0.25">
      <c r="A93" s="93"/>
      <c r="B93" s="94"/>
      <c r="C93" s="95"/>
      <c r="D93" s="93"/>
      <c r="E93" s="114"/>
      <c r="F93" s="114"/>
      <c r="G93"/>
      <c r="H93"/>
      <c r="I93"/>
      <c r="J93" s="112" t="e">
        <f t="shared" si="7"/>
        <v>#DIV/0!</v>
      </c>
      <c r="K93" s="112" t="e">
        <f t="shared" si="8"/>
        <v>#DIV/0!</v>
      </c>
      <c r="L93" s="112" t="e">
        <f t="shared" si="9"/>
        <v>#DIV/0!</v>
      </c>
      <c r="M93" s="112" t="e">
        <f t="shared" si="10"/>
        <v>#DIV/0!</v>
      </c>
      <c r="N93"/>
      <c r="O93"/>
      <c r="P93"/>
    </row>
    <row r="94" spans="1:16" x14ac:dyDescent="0.25">
      <c r="A94" s="93"/>
      <c r="B94" s="94"/>
      <c r="C94" s="95"/>
      <c r="D94" s="93"/>
      <c r="E94" s="114"/>
      <c r="F94" s="114"/>
      <c r="G94"/>
      <c r="H94"/>
      <c r="I94"/>
      <c r="J94" s="112" t="e">
        <f t="shared" si="7"/>
        <v>#DIV/0!</v>
      </c>
      <c r="K94" s="112" t="e">
        <f t="shared" si="8"/>
        <v>#DIV/0!</v>
      </c>
      <c r="L94" s="112" t="e">
        <f t="shared" si="9"/>
        <v>#DIV/0!</v>
      </c>
      <c r="M94" s="112" t="e">
        <f t="shared" si="10"/>
        <v>#DIV/0!</v>
      </c>
      <c r="N94"/>
      <c r="O94"/>
      <c r="P94"/>
    </row>
    <row r="95" spans="1:16" x14ac:dyDescent="0.25">
      <c r="A95" s="93"/>
      <c r="B95" s="94"/>
      <c r="C95" s="95"/>
      <c r="D95" s="93"/>
      <c r="E95" s="114"/>
      <c r="F95" s="114"/>
      <c r="G95"/>
      <c r="H95"/>
      <c r="I95"/>
      <c r="J95" s="112" t="e">
        <f t="shared" si="7"/>
        <v>#DIV/0!</v>
      </c>
      <c r="K95" s="112" t="e">
        <f t="shared" si="8"/>
        <v>#DIV/0!</v>
      </c>
      <c r="L95" s="112" t="e">
        <f t="shared" si="9"/>
        <v>#DIV/0!</v>
      </c>
      <c r="M95" s="112" t="e">
        <f t="shared" si="10"/>
        <v>#DIV/0!</v>
      </c>
      <c r="N95"/>
      <c r="O95"/>
      <c r="P95"/>
    </row>
    <row r="96" spans="1:16" x14ac:dyDescent="0.25">
      <c r="A96" s="93"/>
      <c r="B96" s="94"/>
      <c r="C96" s="95"/>
      <c r="D96" s="93"/>
      <c r="E96" s="114"/>
      <c r="F96" s="114"/>
      <c r="G96"/>
      <c r="H96"/>
      <c r="I96"/>
      <c r="J96" s="112" t="e">
        <f t="shared" si="7"/>
        <v>#DIV/0!</v>
      </c>
      <c r="K96" s="112" t="e">
        <f t="shared" si="8"/>
        <v>#DIV/0!</v>
      </c>
      <c r="L96" s="112" t="e">
        <f t="shared" si="9"/>
        <v>#DIV/0!</v>
      </c>
      <c r="M96" s="112" t="e">
        <f t="shared" si="10"/>
        <v>#DIV/0!</v>
      </c>
      <c r="N96"/>
      <c r="O96"/>
      <c r="P96"/>
    </row>
    <row r="97" spans="1:16" x14ac:dyDescent="0.25">
      <c r="A97" s="93"/>
      <c r="B97" s="94"/>
      <c r="C97" s="95"/>
      <c r="D97" s="93"/>
      <c r="E97" s="114"/>
      <c r="F97" s="114"/>
      <c r="G97"/>
      <c r="H97"/>
      <c r="I97"/>
      <c r="J97" s="112" t="e">
        <f t="shared" si="7"/>
        <v>#DIV/0!</v>
      </c>
      <c r="K97" s="112" t="e">
        <f t="shared" si="8"/>
        <v>#DIV/0!</v>
      </c>
      <c r="L97" s="112" t="e">
        <f t="shared" si="9"/>
        <v>#DIV/0!</v>
      </c>
      <c r="M97" s="112" t="e">
        <f t="shared" si="10"/>
        <v>#DIV/0!</v>
      </c>
      <c r="N97"/>
      <c r="O97"/>
      <c r="P97"/>
    </row>
    <row r="98" spans="1:16" x14ac:dyDescent="0.25">
      <c r="A98" s="93"/>
      <c r="B98" s="94"/>
      <c r="C98" s="95"/>
      <c r="D98" s="93"/>
      <c r="E98" s="114"/>
      <c r="F98" s="114"/>
      <c r="G98"/>
      <c r="H98"/>
      <c r="I98"/>
      <c r="J98" s="112" t="e">
        <f t="shared" si="7"/>
        <v>#DIV/0!</v>
      </c>
      <c r="K98" s="112" t="e">
        <f t="shared" si="8"/>
        <v>#DIV/0!</v>
      </c>
      <c r="L98" s="112" t="e">
        <f t="shared" si="9"/>
        <v>#DIV/0!</v>
      </c>
      <c r="M98" s="112" t="e">
        <f t="shared" si="10"/>
        <v>#DIV/0!</v>
      </c>
      <c r="N98"/>
      <c r="O98"/>
      <c r="P98"/>
    </row>
    <row r="99" spans="1:16" x14ac:dyDescent="0.25">
      <c r="A99" s="93"/>
      <c r="B99" s="94"/>
      <c r="C99" s="95"/>
      <c r="D99" s="93"/>
      <c r="E99" s="114"/>
      <c r="F99" s="114"/>
      <c r="G99"/>
      <c r="H99"/>
      <c r="I99"/>
      <c r="J99" s="112" t="e">
        <f t="shared" si="7"/>
        <v>#DIV/0!</v>
      </c>
      <c r="K99" s="112" t="e">
        <f t="shared" si="8"/>
        <v>#DIV/0!</v>
      </c>
      <c r="L99" s="112" t="e">
        <f t="shared" si="9"/>
        <v>#DIV/0!</v>
      </c>
      <c r="M99" s="112" t="e">
        <f t="shared" si="10"/>
        <v>#DIV/0!</v>
      </c>
      <c r="N99"/>
      <c r="O99"/>
      <c r="P99"/>
    </row>
    <row r="100" spans="1:16" x14ac:dyDescent="0.25">
      <c r="A100" s="93"/>
      <c r="B100" s="94"/>
      <c r="C100" s="95"/>
      <c r="D100" s="93"/>
      <c r="E100" s="114"/>
      <c r="F100" s="114"/>
      <c r="G100"/>
      <c r="H100"/>
      <c r="I100"/>
      <c r="J100" s="112" t="e">
        <f t="shared" si="7"/>
        <v>#DIV/0!</v>
      </c>
      <c r="K100" s="112" t="e">
        <f t="shared" si="8"/>
        <v>#DIV/0!</v>
      </c>
      <c r="L100" s="112" t="e">
        <f t="shared" si="9"/>
        <v>#DIV/0!</v>
      </c>
      <c r="M100" s="112" t="e">
        <f t="shared" si="10"/>
        <v>#DIV/0!</v>
      </c>
      <c r="N100"/>
      <c r="O100"/>
      <c r="P100"/>
    </row>
    <row r="101" spans="1:16" x14ac:dyDescent="0.25">
      <c r="A101" s="93"/>
      <c r="B101" s="94"/>
      <c r="C101" s="95"/>
      <c r="D101" s="93"/>
      <c r="E101" s="114"/>
      <c r="F101" s="114"/>
      <c r="G101"/>
      <c r="H101"/>
      <c r="I101"/>
      <c r="J101" s="112" t="e">
        <f t="shared" si="7"/>
        <v>#DIV/0!</v>
      </c>
      <c r="K101" s="112" t="e">
        <f t="shared" si="8"/>
        <v>#DIV/0!</v>
      </c>
      <c r="L101" s="112" t="e">
        <f t="shared" si="9"/>
        <v>#DIV/0!</v>
      </c>
      <c r="M101" s="112" t="e">
        <f t="shared" si="10"/>
        <v>#DIV/0!</v>
      </c>
      <c r="N101"/>
      <c r="O101"/>
      <c r="P101"/>
    </row>
    <row r="102" spans="1:16" x14ac:dyDescent="0.25">
      <c r="A102" s="93"/>
      <c r="B102" s="94"/>
      <c r="C102" s="95"/>
      <c r="D102" s="93"/>
      <c r="E102" s="114"/>
      <c r="F102" s="114"/>
      <c r="G102"/>
      <c r="H102"/>
      <c r="I102"/>
      <c r="J102" s="112" t="e">
        <f t="shared" si="7"/>
        <v>#DIV/0!</v>
      </c>
      <c r="K102" s="112" t="e">
        <f t="shared" si="8"/>
        <v>#DIV/0!</v>
      </c>
      <c r="L102" s="112" t="e">
        <f t="shared" si="9"/>
        <v>#DIV/0!</v>
      </c>
      <c r="M102" s="112" t="e">
        <f t="shared" si="10"/>
        <v>#DIV/0!</v>
      </c>
      <c r="N102"/>
      <c r="O102"/>
      <c r="P102"/>
    </row>
    <row r="103" spans="1:16" x14ac:dyDescent="0.25">
      <c r="A103" s="93"/>
      <c r="B103" s="94"/>
      <c r="C103" s="95"/>
      <c r="D103" s="93"/>
      <c r="E103" s="114"/>
      <c r="F103" s="114"/>
      <c r="G103"/>
      <c r="H103"/>
      <c r="I103"/>
      <c r="J103" s="112" t="e">
        <f t="shared" si="7"/>
        <v>#DIV/0!</v>
      </c>
      <c r="K103" s="112" t="e">
        <f t="shared" si="8"/>
        <v>#DIV/0!</v>
      </c>
      <c r="L103" s="112" t="e">
        <f t="shared" si="9"/>
        <v>#DIV/0!</v>
      </c>
      <c r="M103" s="112" t="e">
        <f t="shared" si="10"/>
        <v>#DIV/0!</v>
      </c>
      <c r="N103"/>
      <c r="O103"/>
      <c r="P103"/>
    </row>
    <row r="104" spans="1:16" x14ac:dyDescent="0.25">
      <c r="A104" s="93"/>
      <c r="B104" s="94"/>
      <c r="C104" s="95"/>
      <c r="D104" s="93"/>
      <c r="E104" s="114"/>
      <c r="F104" s="114"/>
      <c r="G104"/>
      <c r="H104"/>
      <c r="I104"/>
      <c r="J104" s="112" t="e">
        <f t="shared" si="7"/>
        <v>#DIV/0!</v>
      </c>
      <c r="K104" s="112" t="e">
        <f t="shared" si="8"/>
        <v>#DIV/0!</v>
      </c>
      <c r="L104" s="112" t="e">
        <f t="shared" si="9"/>
        <v>#DIV/0!</v>
      </c>
      <c r="M104" s="112" t="e">
        <f t="shared" si="10"/>
        <v>#DIV/0!</v>
      </c>
      <c r="N104"/>
      <c r="O104"/>
      <c r="P104"/>
    </row>
    <row r="105" spans="1:16" x14ac:dyDescent="0.25">
      <c r="A105" s="93"/>
      <c r="B105" s="94"/>
      <c r="C105" s="95"/>
      <c r="D105" s="93"/>
      <c r="E105" s="114"/>
      <c r="F105" s="114"/>
      <c r="G105"/>
      <c r="H105"/>
      <c r="I105"/>
      <c r="J105" s="112" t="e">
        <f t="shared" si="7"/>
        <v>#DIV/0!</v>
      </c>
      <c r="K105" s="112" t="e">
        <f t="shared" si="8"/>
        <v>#DIV/0!</v>
      </c>
      <c r="L105" s="112" t="e">
        <f t="shared" si="9"/>
        <v>#DIV/0!</v>
      </c>
      <c r="M105" s="112" t="e">
        <f t="shared" si="10"/>
        <v>#DIV/0!</v>
      </c>
      <c r="N105"/>
      <c r="O105"/>
      <c r="P105"/>
    </row>
    <row r="106" spans="1:16" x14ac:dyDescent="0.25">
      <c r="A106" s="93"/>
      <c r="B106" s="94"/>
      <c r="C106" s="95"/>
      <c r="D106" s="93"/>
      <c r="E106" s="114"/>
      <c r="F106" s="114"/>
      <c r="G106"/>
      <c r="H106"/>
      <c r="I106"/>
      <c r="J106" s="112" t="e">
        <f t="shared" si="7"/>
        <v>#DIV/0!</v>
      </c>
      <c r="K106" s="112" t="e">
        <f t="shared" si="8"/>
        <v>#DIV/0!</v>
      </c>
      <c r="L106" s="112" t="e">
        <f t="shared" si="9"/>
        <v>#DIV/0!</v>
      </c>
      <c r="M106" s="112" t="e">
        <f t="shared" si="10"/>
        <v>#DIV/0!</v>
      </c>
      <c r="N106"/>
      <c r="O106"/>
      <c r="P106"/>
    </row>
    <row r="107" spans="1:16" x14ac:dyDescent="0.25">
      <c r="A107" s="93"/>
      <c r="B107" s="94"/>
      <c r="C107" s="95"/>
      <c r="D107" s="93"/>
      <c r="E107" s="114"/>
      <c r="F107" s="114"/>
      <c r="G107"/>
      <c r="H107"/>
      <c r="I107"/>
      <c r="J107" s="112" t="e">
        <f t="shared" si="7"/>
        <v>#DIV/0!</v>
      </c>
      <c r="K107" s="112" t="e">
        <f t="shared" si="8"/>
        <v>#DIV/0!</v>
      </c>
      <c r="L107" s="112" t="e">
        <f t="shared" si="9"/>
        <v>#DIV/0!</v>
      </c>
      <c r="M107" s="112" t="e">
        <f t="shared" si="10"/>
        <v>#DIV/0!</v>
      </c>
      <c r="N107"/>
      <c r="O107"/>
      <c r="P107"/>
    </row>
    <row r="108" spans="1:16" x14ac:dyDescent="0.25">
      <c r="A108" s="93"/>
      <c r="B108" s="94"/>
      <c r="C108" s="95"/>
      <c r="D108" s="93"/>
      <c r="E108" s="114"/>
      <c r="F108" s="114"/>
      <c r="G108"/>
      <c r="H108"/>
      <c r="I108"/>
      <c r="J108" s="112" t="e">
        <f t="shared" si="7"/>
        <v>#DIV/0!</v>
      </c>
      <c r="K108" s="112" t="e">
        <f t="shared" si="8"/>
        <v>#DIV/0!</v>
      </c>
      <c r="L108" s="112" t="e">
        <f t="shared" si="9"/>
        <v>#DIV/0!</v>
      </c>
      <c r="M108" s="112" t="e">
        <f t="shared" si="10"/>
        <v>#DIV/0!</v>
      </c>
      <c r="N108"/>
      <c r="O108"/>
      <c r="P108"/>
    </row>
    <row r="109" spans="1:16" x14ac:dyDescent="0.25">
      <c r="A109" s="93"/>
      <c r="B109" s="94"/>
      <c r="C109" s="95"/>
      <c r="D109" s="93"/>
      <c r="E109" s="114"/>
      <c r="F109" s="114"/>
      <c r="G109"/>
      <c r="H109"/>
      <c r="I109"/>
      <c r="J109" s="112" t="e">
        <f t="shared" si="7"/>
        <v>#DIV/0!</v>
      </c>
      <c r="K109" s="112" t="e">
        <f t="shared" si="8"/>
        <v>#DIV/0!</v>
      </c>
      <c r="L109" s="112" t="e">
        <f t="shared" si="9"/>
        <v>#DIV/0!</v>
      </c>
      <c r="M109" s="112" t="e">
        <f t="shared" si="10"/>
        <v>#DIV/0!</v>
      </c>
      <c r="N109"/>
      <c r="O109"/>
      <c r="P109"/>
    </row>
    <row r="110" spans="1:16" x14ac:dyDescent="0.25">
      <c r="A110" s="93"/>
      <c r="B110" s="94"/>
      <c r="C110" s="95"/>
      <c r="D110" s="93"/>
      <c r="E110" s="114"/>
      <c r="F110" s="114"/>
      <c r="G110"/>
      <c r="H110"/>
      <c r="I110"/>
      <c r="J110" s="112" t="e">
        <f t="shared" si="7"/>
        <v>#DIV/0!</v>
      </c>
      <c r="K110" s="112" t="e">
        <f t="shared" si="8"/>
        <v>#DIV/0!</v>
      </c>
      <c r="L110" s="112" t="e">
        <f t="shared" si="9"/>
        <v>#DIV/0!</v>
      </c>
      <c r="M110" s="112" t="e">
        <f t="shared" si="10"/>
        <v>#DIV/0!</v>
      </c>
      <c r="N110"/>
      <c r="O110"/>
      <c r="P110"/>
    </row>
    <row r="111" spans="1:16" x14ac:dyDescent="0.25">
      <c r="A111" s="93"/>
      <c r="B111" s="94"/>
      <c r="C111" s="95"/>
      <c r="D111" s="93"/>
      <c r="E111" s="114"/>
      <c r="F111" s="114"/>
      <c r="G111"/>
      <c r="H111"/>
      <c r="I111"/>
      <c r="J111" s="112" t="e">
        <f t="shared" si="7"/>
        <v>#DIV/0!</v>
      </c>
      <c r="K111" s="112" t="e">
        <f t="shared" si="8"/>
        <v>#DIV/0!</v>
      </c>
      <c r="L111" s="112" t="e">
        <f t="shared" si="9"/>
        <v>#DIV/0!</v>
      </c>
      <c r="M111" s="112" t="e">
        <f t="shared" si="10"/>
        <v>#DIV/0!</v>
      </c>
      <c r="N111"/>
      <c r="O111"/>
      <c r="P111"/>
    </row>
    <row r="112" spans="1:16" x14ac:dyDescent="0.25">
      <c r="A112" s="93"/>
      <c r="B112" s="94"/>
      <c r="C112" s="95"/>
      <c r="D112" s="93"/>
      <c r="E112" s="114"/>
      <c r="F112" s="114"/>
      <c r="G112"/>
      <c r="H112"/>
      <c r="I112"/>
      <c r="J112" s="112" t="e">
        <f t="shared" si="7"/>
        <v>#DIV/0!</v>
      </c>
      <c r="K112" s="112" t="e">
        <f t="shared" si="8"/>
        <v>#DIV/0!</v>
      </c>
      <c r="L112" s="112" t="e">
        <f t="shared" si="9"/>
        <v>#DIV/0!</v>
      </c>
      <c r="M112" s="112" t="e">
        <f t="shared" si="10"/>
        <v>#DIV/0!</v>
      </c>
      <c r="N112"/>
      <c r="O112"/>
      <c r="P112"/>
    </row>
    <row r="113" spans="1:16" x14ac:dyDescent="0.25">
      <c r="A113" s="93"/>
      <c r="B113" s="94"/>
      <c r="C113" s="95"/>
      <c r="D113" s="93"/>
      <c r="E113" s="114"/>
      <c r="F113" s="114"/>
      <c r="G113"/>
      <c r="H113"/>
      <c r="I113"/>
      <c r="J113" s="112" t="e">
        <f t="shared" si="7"/>
        <v>#DIV/0!</v>
      </c>
      <c r="K113" s="112" t="e">
        <f t="shared" si="8"/>
        <v>#DIV/0!</v>
      </c>
      <c r="L113" s="112" t="e">
        <f t="shared" si="9"/>
        <v>#DIV/0!</v>
      </c>
      <c r="M113" s="112" t="e">
        <f t="shared" si="10"/>
        <v>#DIV/0!</v>
      </c>
      <c r="N113"/>
      <c r="O113"/>
      <c r="P113"/>
    </row>
    <row r="114" spans="1:16" x14ac:dyDescent="0.25">
      <c r="A114" s="93"/>
      <c r="B114" s="94"/>
      <c r="C114" s="95"/>
      <c r="D114" s="93"/>
      <c r="E114" s="114"/>
      <c r="F114" s="114"/>
      <c r="G114"/>
      <c r="H114"/>
      <c r="I114"/>
      <c r="J114" s="112" t="e">
        <f t="shared" si="7"/>
        <v>#DIV/0!</v>
      </c>
      <c r="K114" s="112" t="e">
        <f t="shared" si="8"/>
        <v>#DIV/0!</v>
      </c>
      <c r="L114" s="112" t="e">
        <f t="shared" si="9"/>
        <v>#DIV/0!</v>
      </c>
      <c r="M114" s="112" t="e">
        <f t="shared" si="10"/>
        <v>#DIV/0!</v>
      </c>
      <c r="N114"/>
      <c r="O114"/>
      <c r="P114"/>
    </row>
    <row r="115" spans="1:16" x14ac:dyDescent="0.25">
      <c r="A115" s="93"/>
      <c r="B115" s="94"/>
      <c r="C115" s="95"/>
      <c r="D115" s="93"/>
      <c r="E115" s="114"/>
      <c r="F115" s="114"/>
      <c r="G115"/>
      <c r="H115"/>
      <c r="I115"/>
      <c r="J115" s="112" t="e">
        <f t="shared" si="7"/>
        <v>#DIV/0!</v>
      </c>
      <c r="K115" s="112" t="e">
        <f t="shared" si="8"/>
        <v>#DIV/0!</v>
      </c>
      <c r="L115" s="112" t="e">
        <f t="shared" si="9"/>
        <v>#DIV/0!</v>
      </c>
      <c r="M115" s="112" t="e">
        <f t="shared" si="10"/>
        <v>#DIV/0!</v>
      </c>
      <c r="N115"/>
      <c r="O115"/>
      <c r="P115"/>
    </row>
    <row r="116" spans="1:16" x14ac:dyDescent="0.25">
      <c r="A116" s="93"/>
      <c r="B116" s="94"/>
      <c r="C116" s="95"/>
      <c r="D116" s="93"/>
      <c r="E116" s="114"/>
      <c r="F116" s="114"/>
      <c r="G116"/>
      <c r="H116"/>
      <c r="I116"/>
      <c r="J116" s="112" t="e">
        <f t="shared" si="7"/>
        <v>#DIV/0!</v>
      </c>
      <c r="K116" s="112" t="e">
        <f t="shared" si="8"/>
        <v>#DIV/0!</v>
      </c>
      <c r="L116" s="112" t="e">
        <f t="shared" si="9"/>
        <v>#DIV/0!</v>
      </c>
      <c r="M116" s="112" t="e">
        <f t="shared" si="10"/>
        <v>#DIV/0!</v>
      </c>
      <c r="N116"/>
      <c r="O116"/>
      <c r="P116"/>
    </row>
    <row r="117" spans="1:16" x14ac:dyDescent="0.25">
      <c r="A117" s="93"/>
      <c r="B117" s="94"/>
      <c r="C117" s="95"/>
      <c r="D117" s="93"/>
      <c r="E117" s="114"/>
      <c r="F117" s="114"/>
      <c r="G117"/>
      <c r="H117"/>
      <c r="I117"/>
      <c r="J117" s="112" t="e">
        <f t="shared" si="7"/>
        <v>#DIV/0!</v>
      </c>
      <c r="K117" s="112" t="e">
        <f t="shared" si="8"/>
        <v>#DIV/0!</v>
      </c>
      <c r="L117" s="112" t="e">
        <f t="shared" si="9"/>
        <v>#DIV/0!</v>
      </c>
      <c r="M117" s="112" t="e">
        <f t="shared" si="10"/>
        <v>#DIV/0!</v>
      </c>
      <c r="N117"/>
      <c r="O117"/>
      <c r="P117"/>
    </row>
    <row r="118" spans="1:16" x14ac:dyDescent="0.25">
      <c r="A118" s="93"/>
      <c r="B118" s="94"/>
      <c r="C118" s="95"/>
      <c r="D118" s="93"/>
      <c r="E118" s="114"/>
      <c r="F118" s="114"/>
      <c r="G118"/>
      <c r="H118"/>
      <c r="I118"/>
      <c r="J118" s="112" t="e">
        <f t="shared" si="7"/>
        <v>#DIV/0!</v>
      </c>
      <c r="K118" s="112" t="e">
        <f t="shared" si="8"/>
        <v>#DIV/0!</v>
      </c>
      <c r="L118" s="112" t="e">
        <f t="shared" si="9"/>
        <v>#DIV/0!</v>
      </c>
      <c r="M118" s="112" t="e">
        <f t="shared" si="10"/>
        <v>#DIV/0!</v>
      </c>
      <c r="N118"/>
      <c r="O118"/>
      <c r="P118"/>
    </row>
    <row r="119" spans="1:16" x14ac:dyDescent="0.25">
      <c r="A119" s="93"/>
      <c r="B119" s="94"/>
      <c r="C119" s="95"/>
      <c r="D119" s="93"/>
      <c r="E119" s="114"/>
      <c r="F119" s="114"/>
      <c r="G119"/>
      <c r="H119"/>
      <c r="I119"/>
      <c r="J119" s="112" t="e">
        <f t="shared" si="7"/>
        <v>#DIV/0!</v>
      </c>
      <c r="K119" s="112" t="e">
        <f t="shared" si="8"/>
        <v>#DIV/0!</v>
      </c>
      <c r="L119" s="112" t="e">
        <f t="shared" si="9"/>
        <v>#DIV/0!</v>
      </c>
      <c r="M119" s="112" t="e">
        <f t="shared" si="10"/>
        <v>#DIV/0!</v>
      </c>
      <c r="N119"/>
      <c r="O119"/>
      <c r="P119"/>
    </row>
    <row r="120" spans="1:16" x14ac:dyDescent="0.25">
      <c r="A120" s="93"/>
      <c r="B120" s="94"/>
      <c r="C120" s="95"/>
      <c r="D120" s="93"/>
      <c r="E120" s="114"/>
      <c r="F120" s="114"/>
      <c r="G120"/>
      <c r="H120"/>
      <c r="I120"/>
      <c r="J120" s="112" t="e">
        <f t="shared" si="7"/>
        <v>#DIV/0!</v>
      </c>
      <c r="K120" s="112" t="e">
        <f t="shared" si="8"/>
        <v>#DIV/0!</v>
      </c>
      <c r="L120" s="112" t="e">
        <f t="shared" si="9"/>
        <v>#DIV/0!</v>
      </c>
      <c r="M120" s="112" t="e">
        <f t="shared" si="10"/>
        <v>#DIV/0!</v>
      </c>
      <c r="N120"/>
      <c r="O120"/>
      <c r="P120"/>
    </row>
    <row r="121" spans="1:16" x14ac:dyDescent="0.25">
      <c r="A121" s="93"/>
      <c r="B121" s="94"/>
      <c r="C121" s="95"/>
      <c r="D121" s="93"/>
      <c r="E121" s="114"/>
      <c r="F121" s="114"/>
      <c r="G121"/>
      <c r="H121"/>
      <c r="I121"/>
      <c r="J121" s="112" t="e">
        <f t="shared" si="7"/>
        <v>#DIV/0!</v>
      </c>
      <c r="K121" s="112" t="e">
        <f t="shared" si="8"/>
        <v>#DIV/0!</v>
      </c>
      <c r="L121" s="112" t="e">
        <f t="shared" si="9"/>
        <v>#DIV/0!</v>
      </c>
      <c r="M121" s="112" t="e">
        <f t="shared" si="10"/>
        <v>#DIV/0!</v>
      </c>
      <c r="N121"/>
      <c r="O121"/>
      <c r="P121"/>
    </row>
    <row r="122" spans="1:16" x14ac:dyDescent="0.25">
      <c r="A122" s="93"/>
      <c r="B122" s="94"/>
      <c r="C122" s="95"/>
      <c r="D122" s="93"/>
      <c r="E122" s="114"/>
      <c r="F122" s="114"/>
      <c r="G122"/>
      <c r="H122"/>
      <c r="I122"/>
      <c r="J122" s="112" t="e">
        <f t="shared" si="7"/>
        <v>#DIV/0!</v>
      </c>
      <c r="K122" s="112" t="e">
        <f t="shared" si="8"/>
        <v>#DIV/0!</v>
      </c>
      <c r="L122" s="112" t="e">
        <f t="shared" si="9"/>
        <v>#DIV/0!</v>
      </c>
      <c r="M122" s="112" t="e">
        <f t="shared" si="10"/>
        <v>#DIV/0!</v>
      </c>
      <c r="N122"/>
      <c r="O122"/>
      <c r="P122"/>
    </row>
    <row r="123" spans="1:16" x14ac:dyDescent="0.25">
      <c r="A123" s="93"/>
      <c r="B123" s="94"/>
      <c r="C123" s="95"/>
      <c r="D123" s="93"/>
      <c r="E123" s="114"/>
      <c r="F123" s="114"/>
      <c r="G123"/>
      <c r="H123"/>
      <c r="I123"/>
      <c r="J123" s="112" t="e">
        <f t="shared" si="7"/>
        <v>#DIV/0!</v>
      </c>
      <c r="K123" s="112" t="e">
        <f t="shared" si="8"/>
        <v>#DIV/0!</v>
      </c>
      <c r="L123" s="112" t="e">
        <f t="shared" si="9"/>
        <v>#DIV/0!</v>
      </c>
      <c r="M123" s="112" t="e">
        <f t="shared" si="10"/>
        <v>#DIV/0!</v>
      </c>
      <c r="N123"/>
      <c r="O123"/>
      <c r="P123"/>
    </row>
    <row r="124" spans="1:16" x14ac:dyDescent="0.25">
      <c r="A124" s="93"/>
      <c r="B124" s="94"/>
      <c r="C124" s="95"/>
      <c r="D124" s="93"/>
      <c r="E124" s="114"/>
      <c r="F124" s="114"/>
      <c r="G124"/>
      <c r="H124"/>
      <c r="I124"/>
      <c r="J124" s="112" t="e">
        <f t="shared" si="7"/>
        <v>#DIV/0!</v>
      </c>
      <c r="K124" s="112" t="e">
        <f t="shared" si="8"/>
        <v>#DIV/0!</v>
      </c>
      <c r="L124" s="112" t="e">
        <f t="shared" si="9"/>
        <v>#DIV/0!</v>
      </c>
      <c r="M124" s="112" t="e">
        <f t="shared" si="10"/>
        <v>#DIV/0!</v>
      </c>
      <c r="N124"/>
      <c r="O124"/>
      <c r="P124"/>
    </row>
    <row r="125" spans="1:16" x14ac:dyDescent="0.25">
      <c r="A125" s="93"/>
      <c r="B125" s="94"/>
      <c r="C125" s="95"/>
      <c r="D125" s="93"/>
      <c r="E125" s="114"/>
      <c r="F125" s="114"/>
      <c r="G125"/>
      <c r="H125"/>
      <c r="I125"/>
      <c r="J125" s="112" t="e">
        <f t="shared" si="7"/>
        <v>#DIV/0!</v>
      </c>
      <c r="K125" s="112" t="e">
        <f t="shared" si="8"/>
        <v>#DIV/0!</v>
      </c>
      <c r="L125" s="112" t="e">
        <f t="shared" si="9"/>
        <v>#DIV/0!</v>
      </c>
      <c r="M125" s="112" t="e">
        <f t="shared" si="10"/>
        <v>#DIV/0!</v>
      </c>
      <c r="N125"/>
      <c r="O125"/>
      <c r="P125"/>
    </row>
    <row r="126" spans="1:16" x14ac:dyDescent="0.25">
      <c r="A126" s="93"/>
      <c r="B126" s="94"/>
      <c r="C126" s="95"/>
      <c r="D126" s="93"/>
      <c r="E126" s="114"/>
      <c r="F126" s="114"/>
      <c r="G126"/>
      <c r="H126"/>
      <c r="I126"/>
      <c r="J126" s="112" t="e">
        <f t="shared" si="7"/>
        <v>#DIV/0!</v>
      </c>
      <c r="K126" s="112" t="e">
        <f t="shared" si="8"/>
        <v>#DIV/0!</v>
      </c>
      <c r="L126" s="112" t="e">
        <f t="shared" si="9"/>
        <v>#DIV/0!</v>
      </c>
      <c r="M126" s="112" t="e">
        <f t="shared" si="10"/>
        <v>#DIV/0!</v>
      </c>
      <c r="N126"/>
      <c r="O126"/>
      <c r="P126"/>
    </row>
    <row r="127" spans="1:16" x14ac:dyDescent="0.25">
      <c r="A127" s="93"/>
      <c r="B127" s="94"/>
      <c r="C127" s="95"/>
      <c r="D127" s="93"/>
      <c r="E127" s="114"/>
      <c r="F127" s="114"/>
      <c r="G127"/>
      <c r="H127"/>
      <c r="I127"/>
      <c r="J127" s="112" t="e">
        <f t="shared" si="7"/>
        <v>#DIV/0!</v>
      </c>
      <c r="K127" s="112" t="e">
        <f t="shared" si="8"/>
        <v>#DIV/0!</v>
      </c>
      <c r="L127" s="112" t="e">
        <f t="shared" si="9"/>
        <v>#DIV/0!</v>
      </c>
      <c r="M127" s="112" t="e">
        <f t="shared" si="10"/>
        <v>#DIV/0!</v>
      </c>
      <c r="N127"/>
      <c r="O127"/>
      <c r="P127"/>
    </row>
    <row r="128" spans="1:16" x14ac:dyDescent="0.25">
      <c r="A128" s="93"/>
      <c r="B128" s="94"/>
      <c r="C128" s="95"/>
      <c r="D128" s="93"/>
      <c r="E128" s="114"/>
      <c r="F128" s="114"/>
      <c r="G128"/>
      <c r="H128"/>
      <c r="I128"/>
      <c r="J128" s="112" t="e">
        <f t="shared" si="7"/>
        <v>#DIV/0!</v>
      </c>
      <c r="K128" s="112" t="e">
        <f t="shared" si="8"/>
        <v>#DIV/0!</v>
      </c>
      <c r="L128" s="112" t="e">
        <f t="shared" si="9"/>
        <v>#DIV/0!</v>
      </c>
      <c r="M128" s="112" t="e">
        <f t="shared" si="10"/>
        <v>#DIV/0!</v>
      </c>
      <c r="N128"/>
      <c r="O128"/>
      <c r="P128"/>
    </row>
    <row r="129" spans="1:16" x14ac:dyDescent="0.25">
      <c r="A129" s="93"/>
      <c r="B129" s="94"/>
      <c r="C129" s="95"/>
      <c r="D129" s="93"/>
      <c r="E129" s="114"/>
      <c r="F129" s="114"/>
      <c r="G129"/>
      <c r="H129"/>
      <c r="I129"/>
      <c r="J129" s="112" t="e">
        <f t="shared" si="7"/>
        <v>#DIV/0!</v>
      </c>
      <c r="K129" s="112" t="e">
        <f t="shared" si="8"/>
        <v>#DIV/0!</v>
      </c>
      <c r="L129" s="112" t="e">
        <f t="shared" si="9"/>
        <v>#DIV/0!</v>
      </c>
      <c r="M129" s="112" t="e">
        <f t="shared" si="10"/>
        <v>#DIV/0!</v>
      </c>
      <c r="N129"/>
      <c r="O129"/>
      <c r="P129"/>
    </row>
    <row r="130" spans="1:16" x14ac:dyDescent="0.25">
      <c r="A130" s="93"/>
      <c r="B130" s="94"/>
      <c r="C130" s="95"/>
      <c r="D130" s="93"/>
      <c r="E130" s="114"/>
      <c r="F130" s="114"/>
      <c r="G130"/>
      <c r="H130"/>
      <c r="I130"/>
      <c r="J130" s="112" t="e">
        <f t="shared" si="7"/>
        <v>#DIV/0!</v>
      </c>
      <c r="K130" s="112" t="e">
        <f t="shared" si="8"/>
        <v>#DIV/0!</v>
      </c>
      <c r="L130" s="112" t="e">
        <f t="shared" si="9"/>
        <v>#DIV/0!</v>
      </c>
      <c r="M130" s="112" t="e">
        <f t="shared" si="10"/>
        <v>#DIV/0!</v>
      </c>
      <c r="N130"/>
      <c r="O130"/>
      <c r="P130"/>
    </row>
    <row r="131" spans="1:16" x14ac:dyDescent="0.25">
      <c r="A131" s="93"/>
      <c r="B131" s="94"/>
      <c r="C131" s="95"/>
      <c r="D131" s="93"/>
      <c r="E131" s="114"/>
      <c r="F131" s="114"/>
      <c r="G131"/>
      <c r="H131"/>
      <c r="I131"/>
      <c r="J131" s="112" t="e">
        <f t="shared" si="7"/>
        <v>#DIV/0!</v>
      </c>
      <c r="K131" s="112" t="e">
        <f t="shared" si="8"/>
        <v>#DIV/0!</v>
      </c>
      <c r="L131" s="112" t="e">
        <f t="shared" si="9"/>
        <v>#DIV/0!</v>
      </c>
      <c r="M131" s="112" t="e">
        <f t="shared" si="10"/>
        <v>#DIV/0!</v>
      </c>
      <c r="N131"/>
      <c r="O131"/>
      <c r="P131"/>
    </row>
    <row r="132" spans="1:16" x14ac:dyDescent="0.25">
      <c r="A132" s="93"/>
      <c r="B132" s="94"/>
      <c r="C132" s="95"/>
      <c r="D132" s="93"/>
      <c r="E132" s="114"/>
      <c r="F132" s="114"/>
      <c r="G132"/>
      <c r="H132"/>
      <c r="I132"/>
      <c r="J132" s="112" t="e">
        <f t="shared" ref="J132:J195" si="11">(B132-B133)/B133</f>
        <v>#DIV/0!</v>
      </c>
      <c r="K132" s="112" t="e">
        <f t="shared" ref="K132:K195" si="12">(C132-C133)/C133</f>
        <v>#DIV/0!</v>
      </c>
      <c r="L132" s="112" t="e">
        <f t="shared" ref="L132:L195" si="13">(E132-E133)/E133</f>
        <v>#DIV/0!</v>
      </c>
      <c r="M132" s="112" t="e">
        <f t="shared" ref="M132:M195" si="14">(F132-F133)/F133</f>
        <v>#DIV/0!</v>
      </c>
      <c r="N132"/>
      <c r="O132"/>
      <c r="P132"/>
    </row>
    <row r="133" spans="1:16" x14ac:dyDescent="0.25">
      <c r="A133" s="93"/>
      <c r="B133" s="94"/>
      <c r="C133" s="95"/>
      <c r="D133" s="93"/>
      <c r="E133" s="114"/>
      <c r="F133" s="114"/>
      <c r="G133"/>
      <c r="H133"/>
      <c r="I133"/>
      <c r="J133" s="112" t="e">
        <f t="shared" si="11"/>
        <v>#DIV/0!</v>
      </c>
      <c r="K133" s="112" t="e">
        <f t="shared" si="12"/>
        <v>#DIV/0!</v>
      </c>
      <c r="L133" s="112" t="e">
        <f t="shared" si="13"/>
        <v>#DIV/0!</v>
      </c>
      <c r="M133" s="112" t="e">
        <f t="shared" si="14"/>
        <v>#DIV/0!</v>
      </c>
      <c r="N133"/>
      <c r="O133"/>
      <c r="P133"/>
    </row>
    <row r="134" spans="1:16" x14ac:dyDescent="0.25">
      <c r="A134" s="93"/>
      <c r="B134" s="94"/>
      <c r="C134" s="95"/>
      <c r="D134" s="93"/>
      <c r="E134" s="114"/>
      <c r="F134" s="114"/>
      <c r="G134"/>
      <c r="H134"/>
      <c r="I134"/>
      <c r="J134" s="112" t="e">
        <f t="shared" si="11"/>
        <v>#DIV/0!</v>
      </c>
      <c r="K134" s="112" t="e">
        <f t="shared" si="12"/>
        <v>#DIV/0!</v>
      </c>
      <c r="L134" s="112" t="e">
        <f t="shared" si="13"/>
        <v>#DIV/0!</v>
      </c>
      <c r="M134" s="112" t="e">
        <f t="shared" si="14"/>
        <v>#DIV/0!</v>
      </c>
      <c r="N134"/>
      <c r="O134"/>
      <c r="P134"/>
    </row>
    <row r="135" spans="1:16" x14ac:dyDescent="0.25">
      <c r="A135" s="93"/>
      <c r="B135" s="94"/>
      <c r="C135" s="95"/>
      <c r="D135" s="93"/>
      <c r="E135" s="114"/>
      <c r="F135" s="114"/>
      <c r="G135"/>
      <c r="H135"/>
      <c r="I135"/>
      <c r="J135" s="112" t="e">
        <f t="shared" si="11"/>
        <v>#DIV/0!</v>
      </c>
      <c r="K135" s="112" t="e">
        <f t="shared" si="12"/>
        <v>#DIV/0!</v>
      </c>
      <c r="L135" s="112" t="e">
        <f t="shared" si="13"/>
        <v>#DIV/0!</v>
      </c>
      <c r="M135" s="112" t="e">
        <f t="shared" si="14"/>
        <v>#DIV/0!</v>
      </c>
      <c r="N135"/>
      <c r="O135"/>
      <c r="P135"/>
    </row>
    <row r="136" spans="1:16" x14ac:dyDescent="0.25">
      <c r="A136" s="93"/>
      <c r="B136" s="94"/>
      <c r="C136" s="95"/>
      <c r="D136" s="93"/>
      <c r="E136" s="114"/>
      <c r="F136" s="114"/>
      <c r="G136"/>
      <c r="H136"/>
      <c r="I136"/>
      <c r="J136" s="112" t="e">
        <f t="shared" si="11"/>
        <v>#DIV/0!</v>
      </c>
      <c r="K136" s="112" t="e">
        <f t="shared" si="12"/>
        <v>#DIV/0!</v>
      </c>
      <c r="L136" s="112" t="e">
        <f t="shared" si="13"/>
        <v>#DIV/0!</v>
      </c>
      <c r="M136" s="112" t="e">
        <f t="shared" si="14"/>
        <v>#DIV/0!</v>
      </c>
      <c r="N136"/>
      <c r="O136"/>
      <c r="P136"/>
    </row>
    <row r="137" spans="1:16" x14ac:dyDescent="0.25">
      <c r="A137" s="93"/>
      <c r="B137" s="94"/>
      <c r="C137" s="95"/>
      <c r="D137" s="93"/>
      <c r="E137" s="114"/>
      <c r="F137" s="114"/>
      <c r="G137"/>
      <c r="H137"/>
      <c r="I137"/>
      <c r="J137" s="112" t="e">
        <f t="shared" si="11"/>
        <v>#DIV/0!</v>
      </c>
      <c r="K137" s="112" t="e">
        <f t="shared" si="12"/>
        <v>#DIV/0!</v>
      </c>
      <c r="L137" s="112" t="e">
        <f t="shared" si="13"/>
        <v>#DIV/0!</v>
      </c>
      <c r="M137" s="112" t="e">
        <f t="shared" si="14"/>
        <v>#DIV/0!</v>
      </c>
      <c r="N137"/>
      <c r="O137"/>
      <c r="P137"/>
    </row>
    <row r="138" spans="1:16" x14ac:dyDescent="0.25">
      <c r="A138" s="93"/>
      <c r="B138" s="94"/>
      <c r="C138" s="95"/>
      <c r="D138" s="93"/>
      <c r="E138" s="114"/>
      <c r="F138" s="114"/>
      <c r="G138"/>
      <c r="H138"/>
      <c r="I138"/>
      <c r="J138" s="112" t="e">
        <f t="shared" si="11"/>
        <v>#DIV/0!</v>
      </c>
      <c r="K138" s="112" t="e">
        <f t="shared" si="12"/>
        <v>#DIV/0!</v>
      </c>
      <c r="L138" s="112" t="e">
        <f t="shared" si="13"/>
        <v>#DIV/0!</v>
      </c>
      <c r="M138" s="112" t="e">
        <f t="shared" si="14"/>
        <v>#DIV/0!</v>
      </c>
      <c r="N138"/>
      <c r="O138"/>
      <c r="P138"/>
    </row>
    <row r="139" spans="1:16" x14ac:dyDescent="0.25">
      <c r="A139" s="93"/>
      <c r="B139" s="94"/>
      <c r="C139" s="95"/>
      <c r="D139" s="93"/>
      <c r="E139" s="114"/>
      <c r="F139" s="114"/>
      <c r="G139"/>
      <c r="H139"/>
      <c r="I139"/>
      <c r="J139" s="112" t="e">
        <f t="shared" si="11"/>
        <v>#DIV/0!</v>
      </c>
      <c r="K139" s="112" t="e">
        <f t="shared" si="12"/>
        <v>#DIV/0!</v>
      </c>
      <c r="L139" s="112" t="e">
        <f t="shared" si="13"/>
        <v>#DIV/0!</v>
      </c>
      <c r="M139" s="112" t="e">
        <f t="shared" si="14"/>
        <v>#DIV/0!</v>
      </c>
      <c r="N139"/>
      <c r="O139"/>
      <c r="P139"/>
    </row>
    <row r="140" spans="1:16" x14ac:dyDescent="0.25">
      <c r="A140" s="93"/>
      <c r="B140" s="94"/>
      <c r="C140" s="95"/>
      <c r="D140" s="93"/>
      <c r="E140" s="114"/>
      <c r="F140" s="114"/>
      <c r="G140"/>
      <c r="H140"/>
      <c r="I140"/>
      <c r="J140" s="112" t="e">
        <f t="shared" si="11"/>
        <v>#DIV/0!</v>
      </c>
      <c r="K140" s="112" t="e">
        <f t="shared" si="12"/>
        <v>#DIV/0!</v>
      </c>
      <c r="L140" s="112" t="e">
        <f t="shared" si="13"/>
        <v>#DIV/0!</v>
      </c>
      <c r="M140" s="112" t="e">
        <f t="shared" si="14"/>
        <v>#DIV/0!</v>
      </c>
      <c r="N140"/>
      <c r="O140"/>
      <c r="P140"/>
    </row>
    <row r="141" spans="1:16" x14ac:dyDescent="0.25">
      <c r="A141" s="93"/>
      <c r="B141" s="94"/>
      <c r="C141" s="95"/>
      <c r="D141" s="93"/>
      <c r="E141" s="114"/>
      <c r="F141" s="114"/>
      <c r="G141"/>
      <c r="H141"/>
      <c r="I141"/>
      <c r="J141" s="112" t="e">
        <f t="shared" si="11"/>
        <v>#DIV/0!</v>
      </c>
      <c r="K141" s="112" t="e">
        <f t="shared" si="12"/>
        <v>#DIV/0!</v>
      </c>
      <c r="L141" s="112" t="e">
        <f t="shared" si="13"/>
        <v>#DIV/0!</v>
      </c>
      <c r="M141" s="112" t="e">
        <f t="shared" si="14"/>
        <v>#DIV/0!</v>
      </c>
      <c r="N141"/>
      <c r="O141"/>
      <c r="P141"/>
    </row>
    <row r="142" spans="1:16" x14ac:dyDescent="0.25">
      <c r="A142" s="93"/>
      <c r="B142" s="94"/>
      <c r="C142" s="95"/>
      <c r="D142" s="93"/>
      <c r="E142" s="114"/>
      <c r="F142" s="114"/>
      <c r="G142"/>
      <c r="H142"/>
      <c r="I142"/>
      <c r="J142" s="112" t="e">
        <f t="shared" si="11"/>
        <v>#DIV/0!</v>
      </c>
      <c r="K142" s="112" t="e">
        <f t="shared" si="12"/>
        <v>#DIV/0!</v>
      </c>
      <c r="L142" s="112" t="e">
        <f t="shared" si="13"/>
        <v>#DIV/0!</v>
      </c>
      <c r="M142" s="112" t="e">
        <f t="shared" si="14"/>
        <v>#DIV/0!</v>
      </c>
      <c r="N142"/>
      <c r="O142"/>
      <c r="P142"/>
    </row>
    <row r="143" spans="1:16" x14ac:dyDescent="0.25">
      <c r="A143" s="93"/>
      <c r="B143" s="94"/>
      <c r="C143" s="95"/>
      <c r="D143" s="93"/>
      <c r="E143" s="114"/>
      <c r="F143" s="114"/>
      <c r="G143"/>
      <c r="H143"/>
      <c r="I143"/>
      <c r="J143" s="112" t="e">
        <f t="shared" si="11"/>
        <v>#DIV/0!</v>
      </c>
      <c r="K143" s="112" t="e">
        <f t="shared" si="12"/>
        <v>#DIV/0!</v>
      </c>
      <c r="L143" s="112" t="e">
        <f t="shared" si="13"/>
        <v>#DIV/0!</v>
      </c>
      <c r="M143" s="112" t="e">
        <f t="shared" si="14"/>
        <v>#DIV/0!</v>
      </c>
      <c r="N143"/>
      <c r="O143"/>
      <c r="P143"/>
    </row>
    <row r="144" spans="1:16" x14ac:dyDescent="0.25">
      <c r="A144" s="93"/>
      <c r="B144" s="94"/>
      <c r="C144" s="95"/>
      <c r="D144" s="93"/>
      <c r="E144" s="114"/>
      <c r="F144" s="114"/>
      <c r="G144"/>
      <c r="H144"/>
      <c r="I144"/>
      <c r="J144" s="112" t="e">
        <f t="shared" si="11"/>
        <v>#DIV/0!</v>
      </c>
      <c r="K144" s="112" t="e">
        <f t="shared" si="12"/>
        <v>#DIV/0!</v>
      </c>
      <c r="L144" s="112" t="e">
        <f t="shared" si="13"/>
        <v>#DIV/0!</v>
      </c>
      <c r="M144" s="112" t="e">
        <f t="shared" si="14"/>
        <v>#DIV/0!</v>
      </c>
      <c r="N144"/>
      <c r="O144"/>
      <c r="P144"/>
    </row>
    <row r="145" spans="1:16" x14ac:dyDescent="0.25">
      <c r="A145" s="93"/>
      <c r="B145" s="94"/>
      <c r="C145" s="95"/>
      <c r="D145" s="93"/>
      <c r="E145" s="114"/>
      <c r="F145" s="114"/>
      <c r="G145"/>
      <c r="H145"/>
      <c r="I145"/>
      <c r="J145" s="112" t="e">
        <f t="shared" si="11"/>
        <v>#DIV/0!</v>
      </c>
      <c r="K145" s="112" t="e">
        <f t="shared" si="12"/>
        <v>#DIV/0!</v>
      </c>
      <c r="L145" s="112" t="e">
        <f t="shared" si="13"/>
        <v>#DIV/0!</v>
      </c>
      <c r="M145" s="112" t="e">
        <f t="shared" si="14"/>
        <v>#DIV/0!</v>
      </c>
      <c r="N145"/>
      <c r="O145"/>
      <c r="P145"/>
    </row>
    <row r="146" spans="1:16" x14ac:dyDescent="0.25">
      <c r="A146" s="93"/>
      <c r="B146" s="94"/>
      <c r="C146" s="95"/>
      <c r="D146" s="93"/>
      <c r="E146" s="114"/>
      <c r="F146" s="114"/>
      <c r="G146"/>
      <c r="H146"/>
      <c r="I146"/>
      <c r="J146" s="112" t="e">
        <f t="shared" si="11"/>
        <v>#DIV/0!</v>
      </c>
      <c r="K146" s="112" t="e">
        <f t="shared" si="12"/>
        <v>#DIV/0!</v>
      </c>
      <c r="L146" s="112" t="e">
        <f t="shared" si="13"/>
        <v>#DIV/0!</v>
      </c>
      <c r="M146" s="112" t="e">
        <f t="shared" si="14"/>
        <v>#DIV/0!</v>
      </c>
      <c r="N146"/>
      <c r="O146"/>
      <c r="P146"/>
    </row>
    <row r="147" spans="1:16" x14ac:dyDescent="0.25">
      <c r="A147" s="93"/>
      <c r="B147" s="94"/>
      <c r="C147" s="95"/>
      <c r="D147" s="93"/>
      <c r="E147" s="114"/>
      <c r="F147" s="114"/>
      <c r="G147"/>
      <c r="H147"/>
      <c r="I147"/>
      <c r="J147" s="112" t="e">
        <f t="shared" si="11"/>
        <v>#DIV/0!</v>
      </c>
      <c r="K147" s="112" t="e">
        <f t="shared" si="12"/>
        <v>#DIV/0!</v>
      </c>
      <c r="L147" s="112" t="e">
        <f t="shared" si="13"/>
        <v>#DIV/0!</v>
      </c>
      <c r="M147" s="112" t="e">
        <f t="shared" si="14"/>
        <v>#DIV/0!</v>
      </c>
      <c r="N147"/>
      <c r="O147"/>
      <c r="P147"/>
    </row>
    <row r="148" spans="1:16" x14ac:dyDescent="0.25">
      <c r="A148" s="93"/>
      <c r="B148" s="94"/>
      <c r="C148" s="95"/>
      <c r="D148" s="93"/>
      <c r="E148" s="114"/>
      <c r="F148" s="114"/>
      <c r="G148"/>
      <c r="H148"/>
      <c r="I148"/>
      <c r="J148" s="112" t="e">
        <f t="shared" si="11"/>
        <v>#DIV/0!</v>
      </c>
      <c r="K148" s="112" t="e">
        <f t="shared" si="12"/>
        <v>#DIV/0!</v>
      </c>
      <c r="L148" s="112" t="e">
        <f t="shared" si="13"/>
        <v>#DIV/0!</v>
      </c>
      <c r="M148" s="112" t="e">
        <f t="shared" si="14"/>
        <v>#DIV/0!</v>
      </c>
      <c r="N148"/>
      <c r="O148"/>
      <c r="P148"/>
    </row>
    <row r="149" spans="1:16" x14ac:dyDescent="0.25">
      <c r="A149" s="93"/>
      <c r="B149" s="94"/>
      <c r="C149" s="95"/>
      <c r="D149" s="93"/>
      <c r="E149" s="114"/>
      <c r="F149" s="114"/>
      <c r="G149"/>
      <c r="H149"/>
      <c r="I149"/>
      <c r="J149" s="112" t="e">
        <f t="shared" si="11"/>
        <v>#DIV/0!</v>
      </c>
      <c r="K149" s="112" t="e">
        <f t="shared" si="12"/>
        <v>#DIV/0!</v>
      </c>
      <c r="L149" s="112" t="e">
        <f t="shared" si="13"/>
        <v>#DIV/0!</v>
      </c>
      <c r="M149" s="112" t="e">
        <f t="shared" si="14"/>
        <v>#DIV/0!</v>
      </c>
      <c r="N149"/>
      <c r="O149"/>
      <c r="P149"/>
    </row>
    <row r="150" spans="1:16" x14ac:dyDescent="0.25">
      <c r="A150" s="93"/>
      <c r="B150" s="94"/>
      <c r="C150" s="95"/>
      <c r="D150" s="93"/>
      <c r="E150" s="114"/>
      <c r="F150" s="114"/>
      <c r="G150"/>
      <c r="H150"/>
      <c r="I150"/>
      <c r="J150" s="112" t="e">
        <f t="shared" si="11"/>
        <v>#DIV/0!</v>
      </c>
      <c r="K150" s="112" t="e">
        <f t="shared" si="12"/>
        <v>#DIV/0!</v>
      </c>
      <c r="L150" s="112" t="e">
        <f t="shared" si="13"/>
        <v>#DIV/0!</v>
      </c>
      <c r="M150" s="112" t="e">
        <f t="shared" si="14"/>
        <v>#DIV/0!</v>
      </c>
      <c r="N150"/>
      <c r="O150"/>
      <c r="P150"/>
    </row>
    <row r="151" spans="1:16" x14ac:dyDescent="0.25">
      <c r="A151" s="93"/>
      <c r="B151" s="94"/>
      <c r="C151" s="95"/>
      <c r="D151" s="93"/>
      <c r="E151" s="114"/>
      <c r="F151" s="114"/>
      <c r="G151"/>
      <c r="H151"/>
      <c r="I151"/>
      <c r="J151" s="112" t="e">
        <f t="shared" si="11"/>
        <v>#DIV/0!</v>
      </c>
      <c r="K151" s="112" t="e">
        <f t="shared" si="12"/>
        <v>#DIV/0!</v>
      </c>
      <c r="L151" s="112" t="e">
        <f t="shared" si="13"/>
        <v>#DIV/0!</v>
      </c>
      <c r="M151" s="112" t="e">
        <f t="shared" si="14"/>
        <v>#DIV/0!</v>
      </c>
      <c r="N151"/>
      <c r="O151"/>
      <c r="P151"/>
    </row>
    <row r="152" spans="1:16" x14ac:dyDescent="0.25">
      <c r="A152" s="93"/>
      <c r="B152" s="94"/>
      <c r="C152" s="95"/>
      <c r="D152" s="93"/>
      <c r="E152" s="114"/>
      <c r="F152" s="114"/>
      <c r="G152"/>
      <c r="H152"/>
      <c r="I152"/>
      <c r="J152" s="112" t="e">
        <f t="shared" si="11"/>
        <v>#DIV/0!</v>
      </c>
      <c r="K152" s="112" t="e">
        <f t="shared" si="12"/>
        <v>#DIV/0!</v>
      </c>
      <c r="L152" s="112" t="e">
        <f t="shared" si="13"/>
        <v>#DIV/0!</v>
      </c>
      <c r="M152" s="112" t="e">
        <f t="shared" si="14"/>
        <v>#DIV/0!</v>
      </c>
      <c r="N152"/>
      <c r="O152"/>
      <c r="P152"/>
    </row>
    <row r="153" spans="1:16" x14ac:dyDescent="0.25">
      <c r="A153" s="93"/>
      <c r="B153" s="94"/>
      <c r="C153" s="95"/>
      <c r="D153" s="93"/>
      <c r="E153" s="114"/>
      <c r="F153" s="114"/>
      <c r="G153"/>
      <c r="H153"/>
      <c r="I153"/>
      <c r="J153" s="112" t="e">
        <f t="shared" si="11"/>
        <v>#DIV/0!</v>
      </c>
      <c r="K153" s="112" t="e">
        <f t="shared" si="12"/>
        <v>#DIV/0!</v>
      </c>
      <c r="L153" s="112" t="e">
        <f t="shared" si="13"/>
        <v>#DIV/0!</v>
      </c>
      <c r="M153" s="112" t="e">
        <f t="shared" si="14"/>
        <v>#DIV/0!</v>
      </c>
      <c r="N153"/>
      <c r="O153"/>
      <c r="P153"/>
    </row>
    <row r="154" spans="1:16" x14ac:dyDescent="0.25">
      <c r="A154" s="93"/>
      <c r="B154" s="94"/>
      <c r="C154" s="95"/>
      <c r="D154" s="93"/>
      <c r="E154" s="114"/>
      <c r="F154" s="114"/>
      <c r="G154"/>
      <c r="H154"/>
      <c r="I154"/>
      <c r="J154" s="112" t="e">
        <f t="shared" si="11"/>
        <v>#DIV/0!</v>
      </c>
      <c r="K154" s="112" t="e">
        <f t="shared" si="12"/>
        <v>#DIV/0!</v>
      </c>
      <c r="L154" s="112" t="e">
        <f t="shared" si="13"/>
        <v>#DIV/0!</v>
      </c>
      <c r="M154" s="112" t="e">
        <f t="shared" si="14"/>
        <v>#DIV/0!</v>
      </c>
      <c r="N154"/>
      <c r="O154"/>
      <c r="P154"/>
    </row>
    <row r="155" spans="1:16" x14ac:dyDescent="0.25">
      <c r="A155" s="93"/>
      <c r="B155" s="94"/>
      <c r="C155" s="95"/>
      <c r="D155" s="93"/>
      <c r="E155" s="114"/>
      <c r="F155" s="114"/>
      <c r="G155"/>
      <c r="H155"/>
      <c r="I155"/>
      <c r="J155" s="112" t="e">
        <f t="shared" si="11"/>
        <v>#DIV/0!</v>
      </c>
      <c r="K155" s="112" t="e">
        <f t="shared" si="12"/>
        <v>#DIV/0!</v>
      </c>
      <c r="L155" s="112" t="e">
        <f t="shared" si="13"/>
        <v>#DIV/0!</v>
      </c>
      <c r="M155" s="112" t="e">
        <f t="shared" si="14"/>
        <v>#DIV/0!</v>
      </c>
      <c r="N155"/>
      <c r="O155"/>
      <c r="P155"/>
    </row>
    <row r="156" spans="1:16" x14ac:dyDescent="0.25">
      <c r="A156" s="93"/>
      <c r="B156" s="94"/>
      <c r="C156" s="95"/>
      <c r="D156" s="93"/>
      <c r="E156" s="114"/>
      <c r="F156" s="114"/>
      <c r="G156"/>
      <c r="H156"/>
      <c r="I156"/>
      <c r="J156" s="112" t="e">
        <f t="shared" si="11"/>
        <v>#DIV/0!</v>
      </c>
      <c r="K156" s="112" t="e">
        <f t="shared" si="12"/>
        <v>#DIV/0!</v>
      </c>
      <c r="L156" s="112" t="e">
        <f t="shared" si="13"/>
        <v>#DIV/0!</v>
      </c>
      <c r="M156" s="112" t="e">
        <f t="shared" si="14"/>
        <v>#DIV/0!</v>
      </c>
      <c r="N156"/>
      <c r="O156"/>
      <c r="P156"/>
    </row>
    <row r="157" spans="1:16" x14ac:dyDescent="0.25">
      <c r="A157" s="93"/>
      <c r="B157" s="94"/>
      <c r="C157" s="95"/>
      <c r="D157" s="93"/>
      <c r="E157" s="114"/>
      <c r="F157" s="114"/>
      <c r="G157"/>
      <c r="H157"/>
      <c r="I157"/>
      <c r="J157" s="112" t="e">
        <f t="shared" si="11"/>
        <v>#DIV/0!</v>
      </c>
      <c r="K157" s="112" t="e">
        <f t="shared" si="12"/>
        <v>#DIV/0!</v>
      </c>
      <c r="L157" s="112" t="e">
        <f t="shared" si="13"/>
        <v>#DIV/0!</v>
      </c>
      <c r="M157" s="112" t="e">
        <f t="shared" si="14"/>
        <v>#DIV/0!</v>
      </c>
      <c r="N157"/>
      <c r="O157"/>
      <c r="P157"/>
    </row>
    <row r="158" spans="1:16" x14ac:dyDescent="0.25">
      <c r="A158" s="93"/>
      <c r="B158" s="94"/>
      <c r="C158" s="95"/>
      <c r="D158" s="93"/>
      <c r="E158" s="114"/>
      <c r="F158" s="114"/>
      <c r="G158"/>
      <c r="H158"/>
      <c r="I158"/>
      <c r="J158" s="112" t="e">
        <f t="shared" si="11"/>
        <v>#DIV/0!</v>
      </c>
      <c r="K158" s="112" t="e">
        <f t="shared" si="12"/>
        <v>#DIV/0!</v>
      </c>
      <c r="L158" s="112" t="e">
        <f t="shared" si="13"/>
        <v>#DIV/0!</v>
      </c>
      <c r="M158" s="112" t="e">
        <f t="shared" si="14"/>
        <v>#DIV/0!</v>
      </c>
      <c r="N158"/>
      <c r="O158"/>
      <c r="P158"/>
    </row>
    <row r="159" spans="1:16" x14ac:dyDescent="0.25">
      <c r="A159" s="93"/>
      <c r="B159" s="94"/>
      <c r="C159" s="95"/>
      <c r="D159" s="93"/>
      <c r="E159" s="114"/>
      <c r="F159" s="114"/>
      <c r="G159"/>
      <c r="H159"/>
      <c r="I159"/>
      <c r="J159" s="112" t="e">
        <f t="shared" si="11"/>
        <v>#DIV/0!</v>
      </c>
      <c r="K159" s="112" t="e">
        <f t="shared" si="12"/>
        <v>#DIV/0!</v>
      </c>
      <c r="L159" s="112" t="e">
        <f t="shared" si="13"/>
        <v>#DIV/0!</v>
      </c>
      <c r="M159" s="112" t="e">
        <f t="shared" si="14"/>
        <v>#DIV/0!</v>
      </c>
      <c r="N159"/>
      <c r="O159"/>
      <c r="P159"/>
    </row>
    <row r="160" spans="1:16" x14ac:dyDescent="0.25">
      <c r="A160" s="93"/>
      <c r="B160" s="94"/>
      <c r="C160" s="95"/>
      <c r="D160" s="93"/>
      <c r="E160" s="114"/>
      <c r="F160" s="114"/>
      <c r="G160"/>
      <c r="H160"/>
      <c r="I160"/>
      <c r="J160" s="112" t="e">
        <f t="shared" si="11"/>
        <v>#DIV/0!</v>
      </c>
      <c r="K160" s="112" t="e">
        <f t="shared" si="12"/>
        <v>#DIV/0!</v>
      </c>
      <c r="L160" s="112" t="e">
        <f t="shared" si="13"/>
        <v>#DIV/0!</v>
      </c>
      <c r="M160" s="112" t="e">
        <f t="shared" si="14"/>
        <v>#DIV/0!</v>
      </c>
      <c r="N160"/>
      <c r="O160"/>
      <c r="P160"/>
    </row>
    <row r="161" spans="1:16" x14ac:dyDescent="0.25">
      <c r="A161" s="93"/>
      <c r="B161" s="94"/>
      <c r="C161" s="95"/>
      <c r="D161" s="93"/>
      <c r="E161" s="114"/>
      <c r="F161" s="114"/>
      <c r="G161"/>
      <c r="H161"/>
      <c r="I161"/>
      <c r="J161" s="112" t="e">
        <f t="shared" si="11"/>
        <v>#DIV/0!</v>
      </c>
      <c r="K161" s="112" t="e">
        <f t="shared" si="12"/>
        <v>#DIV/0!</v>
      </c>
      <c r="L161" s="112" t="e">
        <f t="shared" si="13"/>
        <v>#DIV/0!</v>
      </c>
      <c r="M161" s="112" t="e">
        <f t="shared" si="14"/>
        <v>#DIV/0!</v>
      </c>
      <c r="N161"/>
      <c r="O161"/>
      <c r="P161"/>
    </row>
    <row r="162" spans="1:16" x14ac:dyDescent="0.25">
      <c r="A162" s="93"/>
      <c r="B162" s="94"/>
      <c r="C162" s="95"/>
      <c r="D162" s="93"/>
      <c r="E162" s="114"/>
      <c r="F162" s="114"/>
      <c r="G162"/>
      <c r="H162"/>
      <c r="I162"/>
      <c r="J162" s="112" t="e">
        <f t="shared" si="11"/>
        <v>#DIV/0!</v>
      </c>
      <c r="K162" s="112" t="e">
        <f t="shared" si="12"/>
        <v>#DIV/0!</v>
      </c>
      <c r="L162" s="112" t="e">
        <f t="shared" si="13"/>
        <v>#DIV/0!</v>
      </c>
      <c r="M162" s="112" t="e">
        <f t="shared" si="14"/>
        <v>#DIV/0!</v>
      </c>
      <c r="N162"/>
      <c r="O162"/>
      <c r="P162"/>
    </row>
    <row r="163" spans="1:16" x14ac:dyDescent="0.25">
      <c r="A163" s="93"/>
      <c r="B163" s="94"/>
      <c r="C163" s="95"/>
      <c r="D163" s="93"/>
      <c r="E163" s="114"/>
      <c r="F163" s="114"/>
      <c r="G163"/>
      <c r="H163"/>
      <c r="I163"/>
      <c r="J163" s="112" t="e">
        <f t="shared" si="11"/>
        <v>#DIV/0!</v>
      </c>
      <c r="K163" s="112" t="e">
        <f t="shared" si="12"/>
        <v>#DIV/0!</v>
      </c>
      <c r="L163" s="112" t="e">
        <f t="shared" si="13"/>
        <v>#DIV/0!</v>
      </c>
      <c r="M163" s="112" t="e">
        <f t="shared" si="14"/>
        <v>#DIV/0!</v>
      </c>
      <c r="N163"/>
      <c r="O163"/>
      <c r="P163"/>
    </row>
    <row r="164" spans="1:16" x14ac:dyDescent="0.25">
      <c r="A164" s="93"/>
      <c r="B164" s="94"/>
      <c r="C164" s="95"/>
      <c r="D164" s="93"/>
      <c r="E164" s="114"/>
      <c r="F164" s="114"/>
      <c r="G164"/>
      <c r="H164"/>
      <c r="I164"/>
      <c r="J164" s="112" t="e">
        <f t="shared" si="11"/>
        <v>#DIV/0!</v>
      </c>
      <c r="K164" s="112" t="e">
        <f t="shared" si="12"/>
        <v>#DIV/0!</v>
      </c>
      <c r="L164" s="112" t="e">
        <f t="shared" si="13"/>
        <v>#DIV/0!</v>
      </c>
      <c r="M164" s="112" t="e">
        <f t="shared" si="14"/>
        <v>#DIV/0!</v>
      </c>
      <c r="N164"/>
      <c r="O164"/>
      <c r="P164"/>
    </row>
    <row r="165" spans="1:16" x14ac:dyDescent="0.25">
      <c r="A165" s="93"/>
      <c r="B165" s="94"/>
      <c r="C165" s="95"/>
      <c r="D165" s="93"/>
      <c r="E165" s="114"/>
      <c r="F165" s="114"/>
      <c r="G165"/>
      <c r="H165"/>
      <c r="I165"/>
      <c r="J165" s="112" t="e">
        <f t="shared" si="11"/>
        <v>#DIV/0!</v>
      </c>
      <c r="K165" s="112" t="e">
        <f t="shared" si="12"/>
        <v>#DIV/0!</v>
      </c>
      <c r="L165" s="112" t="e">
        <f t="shared" si="13"/>
        <v>#DIV/0!</v>
      </c>
      <c r="M165" s="112" t="e">
        <f t="shared" si="14"/>
        <v>#DIV/0!</v>
      </c>
      <c r="N165"/>
      <c r="O165"/>
      <c r="P165"/>
    </row>
    <row r="166" spans="1:16" x14ac:dyDescent="0.25">
      <c r="A166" s="93"/>
      <c r="B166" s="94"/>
      <c r="C166" s="95"/>
      <c r="D166" s="93"/>
      <c r="E166" s="114"/>
      <c r="F166" s="114"/>
      <c r="G166"/>
      <c r="H166"/>
      <c r="I166"/>
      <c r="J166" s="112" t="e">
        <f t="shared" si="11"/>
        <v>#DIV/0!</v>
      </c>
      <c r="K166" s="112" t="e">
        <f t="shared" si="12"/>
        <v>#DIV/0!</v>
      </c>
      <c r="L166" s="112" t="e">
        <f t="shared" si="13"/>
        <v>#DIV/0!</v>
      </c>
      <c r="M166" s="112" t="e">
        <f t="shared" si="14"/>
        <v>#DIV/0!</v>
      </c>
      <c r="N166"/>
      <c r="O166"/>
      <c r="P166"/>
    </row>
    <row r="167" spans="1:16" x14ac:dyDescent="0.25">
      <c r="A167" s="93"/>
      <c r="B167" s="94"/>
      <c r="C167" s="95"/>
      <c r="D167" s="93"/>
      <c r="E167" s="114"/>
      <c r="F167" s="114"/>
      <c r="G167"/>
      <c r="H167"/>
      <c r="I167"/>
      <c r="J167" s="112" t="e">
        <f t="shared" si="11"/>
        <v>#DIV/0!</v>
      </c>
      <c r="K167" s="112" t="e">
        <f t="shared" si="12"/>
        <v>#DIV/0!</v>
      </c>
      <c r="L167" s="112" t="e">
        <f t="shared" si="13"/>
        <v>#DIV/0!</v>
      </c>
      <c r="M167" s="112" t="e">
        <f t="shared" si="14"/>
        <v>#DIV/0!</v>
      </c>
      <c r="N167"/>
      <c r="O167"/>
      <c r="P167"/>
    </row>
    <row r="168" spans="1:16" x14ac:dyDescent="0.25">
      <c r="A168" s="93"/>
      <c r="B168" s="94"/>
      <c r="C168" s="95"/>
      <c r="D168" s="93"/>
      <c r="E168" s="114"/>
      <c r="F168" s="114"/>
      <c r="G168"/>
      <c r="H168"/>
      <c r="I168"/>
      <c r="J168" s="112" t="e">
        <f t="shared" si="11"/>
        <v>#DIV/0!</v>
      </c>
      <c r="K168" s="112" t="e">
        <f t="shared" si="12"/>
        <v>#DIV/0!</v>
      </c>
      <c r="L168" s="112" t="e">
        <f t="shared" si="13"/>
        <v>#DIV/0!</v>
      </c>
      <c r="M168" s="112" t="e">
        <f t="shared" si="14"/>
        <v>#DIV/0!</v>
      </c>
      <c r="N168"/>
      <c r="O168"/>
      <c r="P168"/>
    </row>
    <row r="169" spans="1:16" x14ac:dyDescent="0.25">
      <c r="A169" s="93"/>
      <c r="B169" s="94"/>
      <c r="C169" s="95"/>
      <c r="D169" s="93"/>
      <c r="E169" s="114"/>
      <c r="F169" s="114"/>
      <c r="G169"/>
      <c r="H169"/>
      <c r="I169"/>
      <c r="J169" s="112" t="e">
        <f t="shared" si="11"/>
        <v>#DIV/0!</v>
      </c>
      <c r="K169" s="112" t="e">
        <f t="shared" si="12"/>
        <v>#DIV/0!</v>
      </c>
      <c r="L169" s="112" t="e">
        <f t="shared" si="13"/>
        <v>#DIV/0!</v>
      </c>
      <c r="M169" s="112" t="e">
        <f t="shared" si="14"/>
        <v>#DIV/0!</v>
      </c>
      <c r="N169"/>
      <c r="O169"/>
      <c r="P169"/>
    </row>
    <row r="170" spans="1:16" x14ac:dyDescent="0.25">
      <c r="A170" s="93"/>
      <c r="B170" s="94"/>
      <c r="C170" s="95"/>
      <c r="D170" s="93"/>
      <c r="E170" s="114"/>
      <c r="F170" s="114"/>
      <c r="G170"/>
      <c r="H170"/>
      <c r="I170"/>
      <c r="J170" s="112" t="e">
        <f t="shared" si="11"/>
        <v>#DIV/0!</v>
      </c>
      <c r="K170" s="112" t="e">
        <f t="shared" si="12"/>
        <v>#DIV/0!</v>
      </c>
      <c r="L170" s="112" t="e">
        <f t="shared" si="13"/>
        <v>#DIV/0!</v>
      </c>
      <c r="M170" s="112" t="e">
        <f t="shared" si="14"/>
        <v>#DIV/0!</v>
      </c>
      <c r="N170"/>
      <c r="O170"/>
      <c r="P170"/>
    </row>
    <row r="171" spans="1:16" x14ac:dyDescent="0.25">
      <c r="A171" s="93"/>
      <c r="B171" s="94"/>
      <c r="C171" s="95"/>
      <c r="D171" s="93"/>
      <c r="E171" s="114"/>
      <c r="F171" s="114"/>
      <c r="G171"/>
      <c r="H171"/>
      <c r="I171"/>
      <c r="J171" s="112" t="e">
        <f t="shared" si="11"/>
        <v>#DIV/0!</v>
      </c>
      <c r="K171" s="112" t="e">
        <f t="shared" si="12"/>
        <v>#DIV/0!</v>
      </c>
      <c r="L171" s="112" t="e">
        <f t="shared" si="13"/>
        <v>#DIV/0!</v>
      </c>
      <c r="M171" s="112" t="e">
        <f t="shared" si="14"/>
        <v>#DIV/0!</v>
      </c>
      <c r="N171"/>
      <c r="O171"/>
      <c r="P171"/>
    </row>
    <row r="172" spans="1:16" x14ac:dyDescent="0.25">
      <c r="A172" s="93"/>
      <c r="B172" s="94"/>
      <c r="C172" s="95"/>
      <c r="D172" s="93"/>
      <c r="E172" s="114"/>
      <c r="F172" s="114"/>
      <c r="G172"/>
      <c r="H172"/>
      <c r="I172"/>
      <c r="J172" s="112" t="e">
        <f t="shared" si="11"/>
        <v>#DIV/0!</v>
      </c>
      <c r="K172" s="112" t="e">
        <f t="shared" si="12"/>
        <v>#DIV/0!</v>
      </c>
      <c r="L172" s="112" t="e">
        <f t="shared" si="13"/>
        <v>#DIV/0!</v>
      </c>
      <c r="M172" s="112" t="e">
        <f t="shared" si="14"/>
        <v>#DIV/0!</v>
      </c>
      <c r="N172"/>
      <c r="O172"/>
      <c r="P172"/>
    </row>
    <row r="173" spans="1:16" x14ac:dyDescent="0.25">
      <c r="A173" s="93"/>
      <c r="B173" s="94"/>
      <c r="C173" s="95"/>
      <c r="D173" s="93"/>
      <c r="E173" s="114"/>
      <c r="F173" s="114"/>
      <c r="G173"/>
      <c r="H173"/>
      <c r="I173"/>
      <c r="J173" s="112" t="e">
        <f t="shared" si="11"/>
        <v>#DIV/0!</v>
      </c>
      <c r="K173" s="112" t="e">
        <f t="shared" si="12"/>
        <v>#DIV/0!</v>
      </c>
      <c r="L173" s="112" t="e">
        <f t="shared" si="13"/>
        <v>#DIV/0!</v>
      </c>
      <c r="M173" s="112" t="e">
        <f t="shared" si="14"/>
        <v>#DIV/0!</v>
      </c>
      <c r="N173"/>
      <c r="O173"/>
      <c r="P173"/>
    </row>
    <row r="174" spans="1:16" x14ac:dyDescent="0.25">
      <c r="A174" s="93"/>
      <c r="B174" s="94"/>
      <c r="C174" s="95"/>
      <c r="D174" s="93"/>
      <c r="E174" s="114"/>
      <c r="F174" s="114"/>
      <c r="G174"/>
      <c r="H174"/>
      <c r="I174"/>
      <c r="J174" s="112" t="e">
        <f t="shared" si="11"/>
        <v>#DIV/0!</v>
      </c>
      <c r="K174" s="112" t="e">
        <f t="shared" si="12"/>
        <v>#DIV/0!</v>
      </c>
      <c r="L174" s="112" t="e">
        <f t="shared" si="13"/>
        <v>#DIV/0!</v>
      </c>
      <c r="M174" s="112" t="e">
        <f t="shared" si="14"/>
        <v>#DIV/0!</v>
      </c>
      <c r="N174"/>
      <c r="O174"/>
      <c r="P174"/>
    </row>
    <row r="175" spans="1:16" x14ac:dyDescent="0.25">
      <c r="A175" s="93"/>
      <c r="B175" s="94"/>
      <c r="C175" s="95"/>
      <c r="D175" s="93"/>
      <c r="E175" s="114"/>
      <c r="F175" s="114"/>
      <c r="G175"/>
      <c r="H175"/>
      <c r="I175"/>
      <c r="J175" s="112" t="e">
        <f t="shared" si="11"/>
        <v>#DIV/0!</v>
      </c>
      <c r="K175" s="112" t="e">
        <f t="shared" si="12"/>
        <v>#DIV/0!</v>
      </c>
      <c r="L175" s="112" t="e">
        <f t="shared" si="13"/>
        <v>#DIV/0!</v>
      </c>
      <c r="M175" s="112" t="e">
        <f t="shared" si="14"/>
        <v>#DIV/0!</v>
      </c>
      <c r="N175"/>
      <c r="O175"/>
      <c r="P175"/>
    </row>
    <row r="176" spans="1:16" x14ac:dyDescent="0.25">
      <c r="A176" s="93"/>
      <c r="B176" s="94"/>
      <c r="C176" s="95"/>
      <c r="D176" s="93"/>
      <c r="E176" s="114"/>
      <c r="F176" s="114"/>
      <c r="G176"/>
      <c r="H176"/>
      <c r="I176"/>
      <c r="J176" s="112" t="e">
        <f t="shared" si="11"/>
        <v>#DIV/0!</v>
      </c>
      <c r="K176" s="112" t="e">
        <f t="shared" si="12"/>
        <v>#DIV/0!</v>
      </c>
      <c r="L176" s="112" t="e">
        <f t="shared" si="13"/>
        <v>#DIV/0!</v>
      </c>
      <c r="M176" s="112" t="e">
        <f t="shared" si="14"/>
        <v>#DIV/0!</v>
      </c>
      <c r="N176"/>
      <c r="O176"/>
      <c r="P176"/>
    </row>
    <row r="177" spans="1:16" x14ac:dyDescent="0.25">
      <c r="A177" s="93"/>
      <c r="B177" s="94"/>
      <c r="C177" s="95"/>
      <c r="D177" s="93"/>
      <c r="E177" s="114"/>
      <c r="F177" s="114"/>
      <c r="G177"/>
      <c r="H177"/>
      <c r="I177"/>
      <c r="J177" s="112" t="e">
        <f t="shared" si="11"/>
        <v>#DIV/0!</v>
      </c>
      <c r="K177" s="112" t="e">
        <f t="shared" si="12"/>
        <v>#DIV/0!</v>
      </c>
      <c r="L177" s="112" t="e">
        <f t="shared" si="13"/>
        <v>#DIV/0!</v>
      </c>
      <c r="M177" s="112" t="e">
        <f t="shared" si="14"/>
        <v>#DIV/0!</v>
      </c>
      <c r="N177"/>
      <c r="O177"/>
      <c r="P177"/>
    </row>
    <row r="178" spans="1:16" x14ac:dyDescent="0.25">
      <c r="A178" s="93"/>
      <c r="B178" s="94"/>
      <c r="C178" s="95"/>
      <c r="D178" s="93"/>
      <c r="E178" s="114"/>
      <c r="F178" s="114"/>
      <c r="G178"/>
      <c r="H178"/>
      <c r="I178"/>
      <c r="J178" s="112" t="e">
        <f t="shared" si="11"/>
        <v>#DIV/0!</v>
      </c>
      <c r="K178" s="112" t="e">
        <f t="shared" si="12"/>
        <v>#DIV/0!</v>
      </c>
      <c r="L178" s="112" t="e">
        <f t="shared" si="13"/>
        <v>#DIV/0!</v>
      </c>
      <c r="M178" s="112" t="e">
        <f t="shared" si="14"/>
        <v>#DIV/0!</v>
      </c>
      <c r="N178"/>
      <c r="O178"/>
      <c r="P178"/>
    </row>
    <row r="179" spans="1:16" x14ac:dyDescent="0.25">
      <c r="A179" s="93"/>
      <c r="B179" s="94"/>
      <c r="C179" s="95"/>
      <c r="D179" s="93"/>
      <c r="E179" s="114"/>
      <c r="F179" s="114"/>
      <c r="G179"/>
      <c r="H179"/>
      <c r="I179"/>
      <c r="J179" s="112" t="e">
        <f t="shared" si="11"/>
        <v>#DIV/0!</v>
      </c>
      <c r="K179" s="112" t="e">
        <f t="shared" si="12"/>
        <v>#DIV/0!</v>
      </c>
      <c r="L179" s="112" t="e">
        <f t="shared" si="13"/>
        <v>#DIV/0!</v>
      </c>
      <c r="M179" s="112" t="e">
        <f t="shared" si="14"/>
        <v>#DIV/0!</v>
      </c>
      <c r="N179"/>
      <c r="O179"/>
      <c r="P179"/>
    </row>
    <row r="180" spans="1:16" x14ac:dyDescent="0.25">
      <c r="A180" s="93"/>
      <c r="B180" s="94"/>
      <c r="C180" s="95"/>
      <c r="D180" s="93"/>
      <c r="E180" s="114"/>
      <c r="F180" s="114"/>
      <c r="G180"/>
      <c r="H180"/>
      <c r="I180"/>
      <c r="J180" s="112" t="e">
        <f t="shared" si="11"/>
        <v>#DIV/0!</v>
      </c>
      <c r="K180" s="112" t="e">
        <f t="shared" si="12"/>
        <v>#DIV/0!</v>
      </c>
      <c r="L180" s="112" t="e">
        <f t="shared" si="13"/>
        <v>#DIV/0!</v>
      </c>
      <c r="M180" s="112" t="e">
        <f t="shared" si="14"/>
        <v>#DIV/0!</v>
      </c>
      <c r="N180"/>
      <c r="O180"/>
      <c r="P180"/>
    </row>
    <row r="181" spans="1:16" x14ac:dyDescent="0.25">
      <c r="A181" s="93"/>
      <c r="B181" s="94"/>
      <c r="C181" s="95"/>
      <c r="D181" s="93"/>
      <c r="E181" s="114"/>
      <c r="F181" s="114"/>
      <c r="G181"/>
      <c r="H181"/>
      <c r="I181"/>
      <c r="J181" s="112" t="e">
        <f t="shared" si="11"/>
        <v>#DIV/0!</v>
      </c>
      <c r="K181" s="112" t="e">
        <f t="shared" si="12"/>
        <v>#DIV/0!</v>
      </c>
      <c r="L181" s="112" t="e">
        <f t="shared" si="13"/>
        <v>#DIV/0!</v>
      </c>
      <c r="M181" s="112" t="e">
        <f t="shared" si="14"/>
        <v>#DIV/0!</v>
      </c>
      <c r="N181"/>
      <c r="O181"/>
      <c r="P181"/>
    </row>
    <row r="182" spans="1:16" x14ac:dyDescent="0.25">
      <c r="A182" s="93"/>
      <c r="B182" s="94"/>
      <c r="C182" s="95"/>
      <c r="D182" s="93"/>
      <c r="E182" s="114"/>
      <c r="F182" s="114"/>
      <c r="G182"/>
      <c r="H182"/>
      <c r="I182"/>
      <c r="J182" s="112" t="e">
        <f t="shared" si="11"/>
        <v>#DIV/0!</v>
      </c>
      <c r="K182" s="112" t="e">
        <f t="shared" si="12"/>
        <v>#DIV/0!</v>
      </c>
      <c r="L182" s="112" t="e">
        <f t="shared" si="13"/>
        <v>#DIV/0!</v>
      </c>
      <c r="M182" s="112" t="e">
        <f t="shared" si="14"/>
        <v>#DIV/0!</v>
      </c>
      <c r="N182"/>
      <c r="O182"/>
      <c r="P182"/>
    </row>
    <row r="183" spans="1:16" x14ac:dyDescent="0.25">
      <c r="A183" s="93"/>
      <c r="B183" s="94"/>
      <c r="C183" s="95"/>
      <c r="D183" s="93"/>
      <c r="E183" s="114"/>
      <c r="F183" s="114"/>
      <c r="G183"/>
      <c r="H183"/>
      <c r="I183"/>
      <c r="J183" s="112" t="e">
        <f t="shared" si="11"/>
        <v>#DIV/0!</v>
      </c>
      <c r="K183" s="112" t="e">
        <f t="shared" si="12"/>
        <v>#DIV/0!</v>
      </c>
      <c r="L183" s="112" t="e">
        <f t="shared" si="13"/>
        <v>#DIV/0!</v>
      </c>
      <c r="M183" s="112" t="e">
        <f t="shared" si="14"/>
        <v>#DIV/0!</v>
      </c>
      <c r="N183"/>
      <c r="O183"/>
      <c r="P183"/>
    </row>
    <row r="184" spans="1:16" x14ac:dyDescent="0.25">
      <c r="A184" s="93"/>
      <c r="B184" s="94"/>
      <c r="C184" s="95"/>
      <c r="D184" s="93"/>
      <c r="E184" s="114"/>
      <c r="F184" s="114"/>
      <c r="G184"/>
      <c r="H184"/>
      <c r="I184"/>
      <c r="J184" s="112" t="e">
        <f t="shared" si="11"/>
        <v>#DIV/0!</v>
      </c>
      <c r="K184" s="112" t="e">
        <f t="shared" si="12"/>
        <v>#DIV/0!</v>
      </c>
      <c r="L184" s="112" t="e">
        <f t="shared" si="13"/>
        <v>#DIV/0!</v>
      </c>
      <c r="M184" s="112" t="e">
        <f t="shared" si="14"/>
        <v>#DIV/0!</v>
      </c>
      <c r="N184"/>
      <c r="O184"/>
      <c r="P184"/>
    </row>
    <row r="185" spans="1:16" x14ac:dyDescent="0.25">
      <c r="A185" s="93"/>
      <c r="B185" s="94"/>
      <c r="C185" s="95"/>
      <c r="D185" s="93"/>
      <c r="E185" s="114"/>
      <c r="F185" s="114"/>
      <c r="G185"/>
      <c r="H185"/>
      <c r="I185"/>
      <c r="J185" s="112" t="e">
        <f t="shared" si="11"/>
        <v>#DIV/0!</v>
      </c>
      <c r="K185" s="112" t="e">
        <f t="shared" si="12"/>
        <v>#DIV/0!</v>
      </c>
      <c r="L185" s="112" t="e">
        <f t="shared" si="13"/>
        <v>#DIV/0!</v>
      </c>
      <c r="M185" s="112" t="e">
        <f t="shared" si="14"/>
        <v>#DIV/0!</v>
      </c>
      <c r="N185"/>
      <c r="O185"/>
      <c r="P185"/>
    </row>
    <row r="186" spans="1:16" x14ac:dyDescent="0.25">
      <c r="A186" s="93"/>
      <c r="B186" s="94"/>
      <c r="C186" s="95"/>
      <c r="D186" s="93"/>
      <c r="E186" s="114"/>
      <c r="F186" s="114"/>
      <c r="G186"/>
      <c r="H186"/>
      <c r="I186"/>
      <c r="J186" s="112" t="e">
        <f t="shared" si="11"/>
        <v>#DIV/0!</v>
      </c>
      <c r="K186" s="112" t="e">
        <f t="shared" si="12"/>
        <v>#DIV/0!</v>
      </c>
      <c r="L186" s="112" t="e">
        <f t="shared" si="13"/>
        <v>#DIV/0!</v>
      </c>
      <c r="M186" s="112" t="e">
        <f t="shared" si="14"/>
        <v>#DIV/0!</v>
      </c>
      <c r="N186"/>
      <c r="O186"/>
      <c r="P186"/>
    </row>
    <row r="187" spans="1:16" x14ac:dyDescent="0.25">
      <c r="A187" s="93"/>
      <c r="B187" s="94"/>
      <c r="C187" s="95"/>
      <c r="D187" s="93"/>
      <c r="E187" s="114"/>
      <c r="F187" s="114"/>
      <c r="G187"/>
      <c r="H187"/>
      <c r="I187"/>
      <c r="J187" s="112" t="e">
        <f t="shared" si="11"/>
        <v>#DIV/0!</v>
      </c>
      <c r="K187" s="112" t="e">
        <f t="shared" si="12"/>
        <v>#DIV/0!</v>
      </c>
      <c r="L187" s="112" t="e">
        <f t="shared" si="13"/>
        <v>#DIV/0!</v>
      </c>
      <c r="M187" s="112" t="e">
        <f t="shared" si="14"/>
        <v>#DIV/0!</v>
      </c>
      <c r="N187"/>
      <c r="O187"/>
      <c r="P187"/>
    </row>
    <row r="188" spans="1:16" x14ac:dyDescent="0.25">
      <c r="A188" s="93"/>
      <c r="B188" s="94"/>
      <c r="C188" s="95"/>
      <c r="D188" s="93"/>
      <c r="E188" s="114"/>
      <c r="F188" s="114"/>
      <c r="G188"/>
      <c r="H188"/>
      <c r="I188"/>
      <c r="J188" s="112" t="e">
        <f t="shared" si="11"/>
        <v>#DIV/0!</v>
      </c>
      <c r="K188" s="112" t="e">
        <f t="shared" si="12"/>
        <v>#DIV/0!</v>
      </c>
      <c r="L188" s="112" t="e">
        <f t="shared" si="13"/>
        <v>#DIV/0!</v>
      </c>
      <c r="M188" s="112" t="e">
        <f t="shared" si="14"/>
        <v>#DIV/0!</v>
      </c>
      <c r="N188"/>
      <c r="O188"/>
      <c r="P188"/>
    </row>
    <row r="189" spans="1:16" x14ac:dyDescent="0.25">
      <c r="A189" s="93"/>
      <c r="B189" s="94"/>
      <c r="C189" s="95"/>
      <c r="D189" s="93"/>
      <c r="E189" s="114"/>
      <c r="F189" s="114"/>
      <c r="G189"/>
      <c r="H189"/>
      <c r="I189"/>
      <c r="J189" s="112" t="e">
        <f t="shared" si="11"/>
        <v>#DIV/0!</v>
      </c>
      <c r="K189" s="112" t="e">
        <f t="shared" si="12"/>
        <v>#DIV/0!</v>
      </c>
      <c r="L189" s="112" t="e">
        <f t="shared" si="13"/>
        <v>#DIV/0!</v>
      </c>
      <c r="M189" s="112" t="e">
        <f t="shared" si="14"/>
        <v>#DIV/0!</v>
      </c>
      <c r="N189"/>
      <c r="O189"/>
      <c r="P189"/>
    </row>
    <row r="190" spans="1:16" x14ac:dyDescent="0.25">
      <c r="A190" s="93"/>
      <c r="B190" s="94"/>
      <c r="C190" s="95"/>
      <c r="D190" s="93"/>
      <c r="E190" s="114"/>
      <c r="F190" s="114"/>
      <c r="G190"/>
      <c r="H190"/>
      <c r="I190"/>
      <c r="J190" s="112" t="e">
        <f t="shared" si="11"/>
        <v>#DIV/0!</v>
      </c>
      <c r="K190" s="112" t="e">
        <f t="shared" si="12"/>
        <v>#DIV/0!</v>
      </c>
      <c r="L190" s="112" t="e">
        <f t="shared" si="13"/>
        <v>#DIV/0!</v>
      </c>
      <c r="M190" s="112" t="e">
        <f t="shared" si="14"/>
        <v>#DIV/0!</v>
      </c>
      <c r="N190"/>
      <c r="O190"/>
      <c r="P190"/>
    </row>
    <row r="191" spans="1:16" x14ac:dyDescent="0.25">
      <c r="A191" s="93"/>
      <c r="B191" s="94"/>
      <c r="C191" s="95"/>
      <c r="D191" s="93"/>
      <c r="E191" s="114"/>
      <c r="F191" s="114"/>
      <c r="G191"/>
      <c r="H191"/>
      <c r="I191"/>
      <c r="J191" s="112" t="e">
        <f t="shared" si="11"/>
        <v>#DIV/0!</v>
      </c>
      <c r="K191" s="112" t="e">
        <f t="shared" si="12"/>
        <v>#DIV/0!</v>
      </c>
      <c r="L191" s="112" t="e">
        <f t="shared" si="13"/>
        <v>#DIV/0!</v>
      </c>
      <c r="M191" s="112" t="e">
        <f t="shared" si="14"/>
        <v>#DIV/0!</v>
      </c>
      <c r="N191"/>
      <c r="O191"/>
      <c r="P191"/>
    </row>
    <row r="192" spans="1:16" x14ac:dyDescent="0.25">
      <c r="A192" s="93"/>
      <c r="B192" s="94"/>
      <c r="C192" s="95"/>
      <c r="D192" s="93"/>
      <c r="E192" s="114"/>
      <c r="F192" s="114"/>
      <c r="G192"/>
      <c r="H192"/>
      <c r="I192"/>
      <c r="J192" s="112" t="e">
        <f t="shared" si="11"/>
        <v>#DIV/0!</v>
      </c>
      <c r="K192" s="112" t="e">
        <f t="shared" si="12"/>
        <v>#DIV/0!</v>
      </c>
      <c r="L192" s="112" t="e">
        <f t="shared" si="13"/>
        <v>#DIV/0!</v>
      </c>
      <c r="M192" s="112" t="e">
        <f t="shared" si="14"/>
        <v>#DIV/0!</v>
      </c>
      <c r="N192"/>
      <c r="O192"/>
      <c r="P192"/>
    </row>
    <row r="193" spans="1:16" x14ac:dyDescent="0.25">
      <c r="A193" s="93"/>
      <c r="B193" s="94"/>
      <c r="C193" s="95"/>
      <c r="D193" s="93"/>
      <c r="E193" s="114"/>
      <c r="F193" s="114"/>
      <c r="G193"/>
      <c r="H193"/>
      <c r="I193"/>
      <c r="J193" s="112" t="e">
        <f t="shared" si="11"/>
        <v>#DIV/0!</v>
      </c>
      <c r="K193" s="112" t="e">
        <f t="shared" si="12"/>
        <v>#DIV/0!</v>
      </c>
      <c r="L193" s="112" t="e">
        <f t="shared" si="13"/>
        <v>#DIV/0!</v>
      </c>
      <c r="M193" s="112" t="e">
        <f t="shared" si="14"/>
        <v>#DIV/0!</v>
      </c>
      <c r="N193"/>
      <c r="O193"/>
      <c r="P193"/>
    </row>
    <row r="194" spans="1:16" x14ac:dyDescent="0.25">
      <c r="A194" s="93"/>
      <c r="B194" s="94"/>
      <c r="C194" s="95"/>
      <c r="D194" s="93"/>
      <c r="E194" s="114"/>
      <c r="F194" s="114"/>
      <c r="G194"/>
      <c r="H194"/>
      <c r="I194"/>
      <c r="J194" s="112" t="e">
        <f t="shared" si="11"/>
        <v>#DIV/0!</v>
      </c>
      <c r="K194" s="112" t="e">
        <f t="shared" si="12"/>
        <v>#DIV/0!</v>
      </c>
      <c r="L194" s="112" t="e">
        <f t="shared" si="13"/>
        <v>#DIV/0!</v>
      </c>
      <c r="M194" s="112" t="e">
        <f t="shared" si="14"/>
        <v>#DIV/0!</v>
      </c>
      <c r="N194"/>
      <c r="O194"/>
      <c r="P194"/>
    </row>
    <row r="195" spans="1:16" x14ac:dyDescent="0.25">
      <c r="A195" s="93"/>
      <c r="B195" s="94"/>
      <c r="C195" s="95"/>
      <c r="D195" s="93"/>
      <c r="E195" s="114"/>
      <c r="F195" s="114"/>
      <c r="G195"/>
      <c r="H195"/>
      <c r="I195"/>
      <c r="J195" s="112" t="e">
        <f t="shared" si="11"/>
        <v>#DIV/0!</v>
      </c>
      <c r="K195" s="112" t="e">
        <f t="shared" si="12"/>
        <v>#DIV/0!</v>
      </c>
      <c r="L195" s="112" t="e">
        <f t="shared" si="13"/>
        <v>#DIV/0!</v>
      </c>
      <c r="M195" s="112" t="e">
        <f t="shared" si="14"/>
        <v>#DIV/0!</v>
      </c>
      <c r="N195"/>
      <c r="O195"/>
      <c r="P195"/>
    </row>
    <row r="196" spans="1:16" x14ac:dyDescent="0.25">
      <c r="A196" s="93"/>
      <c r="B196" s="94"/>
      <c r="C196" s="95"/>
      <c r="D196" s="93"/>
      <c r="E196" s="114"/>
      <c r="F196" s="114"/>
      <c r="G196"/>
      <c r="H196"/>
      <c r="I196"/>
      <c r="J196" s="112" t="e">
        <f t="shared" ref="J196:J259" si="15">(B196-B197)/B197</f>
        <v>#DIV/0!</v>
      </c>
      <c r="K196" s="112" t="e">
        <f t="shared" ref="K196:K259" si="16">(C196-C197)/C197</f>
        <v>#DIV/0!</v>
      </c>
      <c r="L196" s="112" t="e">
        <f t="shared" ref="L196:L259" si="17">(E196-E197)/E197</f>
        <v>#DIV/0!</v>
      </c>
      <c r="M196" s="112" t="e">
        <f t="shared" ref="M196:M259" si="18">(F196-F197)/F197</f>
        <v>#DIV/0!</v>
      </c>
      <c r="N196"/>
      <c r="O196"/>
      <c r="P196"/>
    </row>
    <row r="197" spans="1:16" x14ac:dyDescent="0.25">
      <c r="A197" s="93"/>
      <c r="B197" s="94"/>
      <c r="C197" s="95"/>
      <c r="D197" s="93"/>
      <c r="E197" s="114"/>
      <c r="F197" s="114"/>
      <c r="G197"/>
      <c r="H197"/>
      <c r="I197"/>
      <c r="J197" s="112" t="e">
        <f t="shared" si="15"/>
        <v>#DIV/0!</v>
      </c>
      <c r="K197" s="112" t="e">
        <f t="shared" si="16"/>
        <v>#DIV/0!</v>
      </c>
      <c r="L197" s="112" t="e">
        <f t="shared" si="17"/>
        <v>#DIV/0!</v>
      </c>
      <c r="M197" s="112" t="e">
        <f t="shared" si="18"/>
        <v>#DIV/0!</v>
      </c>
      <c r="N197"/>
      <c r="O197"/>
      <c r="P197"/>
    </row>
    <row r="198" spans="1:16" x14ac:dyDescent="0.25">
      <c r="A198" s="93"/>
      <c r="B198" s="94"/>
      <c r="C198" s="95"/>
      <c r="D198" s="93"/>
      <c r="E198" s="114"/>
      <c r="F198" s="114"/>
      <c r="G198"/>
      <c r="H198"/>
      <c r="I198"/>
      <c r="J198" s="112" t="e">
        <f t="shared" si="15"/>
        <v>#DIV/0!</v>
      </c>
      <c r="K198" s="112" t="e">
        <f t="shared" si="16"/>
        <v>#DIV/0!</v>
      </c>
      <c r="L198" s="112" t="e">
        <f t="shared" si="17"/>
        <v>#DIV/0!</v>
      </c>
      <c r="M198" s="112" t="e">
        <f t="shared" si="18"/>
        <v>#DIV/0!</v>
      </c>
      <c r="N198"/>
      <c r="O198"/>
      <c r="P198"/>
    </row>
    <row r="199" spans="1:16" x14ac:dyDescent="0.25">
      <c r="A199" s="93"/>
      <c r="B199" s="94"/>
      <c r="C199" s="95"/>
      <c r="D199" s="93"/>
      <c r="E199" s="114"/>
      <c r="F199" s="114"/>
      <c r="G199"/>
      <c r="H199"/>
      <c r="I199"/>
      <c r="J199" s="112" t="e">
        <f t="shared" si="15"/>
        <v>#DIV/0!</v>
      </c>
      <c r="K199" s="112" t="e">
        <f t="shared" si="16"/>
        <v>#DIV/0!</v>
      </c>
      <c r="L199" s="112" t="e">
        <f t="shared" si="17"/>
        <v>#DIV/0!</v>
      </c>
      <c r="M199" s="112" t="e">
        <f t="shared" si="18"/>
        <v>#DIV/0!</v>
      </c>
      <c r="N199"/>
      <c r="O199"/>
      <c r="P199"/>
    </row>
    <row r="200" spans="1:16" x14ac:dyDescent="0.25">
      <c r="A200" s="93"/>
      <c r="B200" s="94"/>
      <c r="C200" s="95"/>
      <c r="D200" s="93"/>
      <c r="E200" s="114"/>
      <c r="F200" s="114"/>
      <c r="G200"/>
      <c r="H200"/>
      <c r="I200"/>
      <c r="J200" s="112" t="e">
        <f t="shared" si="15"/>
        <v>#DIV/0!</v>
      </c>
      <c r="K200" s="112" t="e">
        <f t="shared" si="16"/>
        <v>#DIV/0!</v>
      </c>
      <c r="L200" s="112" t="e">
        <f t="shared" si="17"/>
        <v>#DIV/0!</v>
      </c>
      <c r="M200" s="112" t="e">
        <f t="shared" si="18"/>
        <v>#DIV/0!</v>
      </c>
      <c r="N200"/>
      <c r="O200"/>
      <c r="P200"/>
    </row>
    <row r="201" spans="1:16" x14ac:dyDescent="0.25">
      <c r="A201" s="93"/>
      <c r="B201" s="94"/>
      <c r="C201" s="95"/>
      <c r="D201" s="93"/>
      <c r="E201" s="114"/>
      <c r="F201" s="114"/>
      <c r="G201"/>
      <c r="H201"/>
      <c r="I201"/>
      <c r="J201" s="112" t="e">
        <f t="shared" si="15"/>
        <v>#DIV/0!</v>
      </c>
      <c r="K201" s="112" t="e">
        <f t="shared" si="16"/>
        <v>#DIV/0!</v>
      </c>
      <c r="L201" s="112" t="e">
        <f t="shared" si="17"/>
        <v>#DIV/0!</v>
      </c>
      <c r="M201" s="112" t="e">
        <f t="shared" si="18"/>
        <v>#DIV/0!</v>
      </c>
      <c r="N201"/>
      <c r="O201"/>
      <c r="P201"/>
    </row>
    <row r="202" spans="1:16" x14ac:dyDescent="0.25">
      <c r="A202" s="93"/>
      <c r="B202" s="94"/>
      <c r="C202" s="95"/>
      <c r="D202" s="93"/>
      <c r="E202" s="114"/>
      <c r="F202" s="114"/>
      <c r="G202"/>
      <c r="H202"/>
      <c r="I202"/>
      <c r="J202" s="112" t="e">
        <f t="shared" si="15"/>
        <v>#DIV/0!</v>
      </c>
      <c r="K202" s="112" t="e">
        <f t="shared" si="16"/>
        <v>#DIV/0!</v>
      </c>
      <c r="L202" s="112" t="e">
        <f t="shared" si="17"/>
        <v>#DIV/0!</v>
      </c>
      <c r="M202" s="112" t="e">
        <f t="shared" si="18"/>
        <v>#DIV/0!</v>
      </c>
      <c r="N202"/>
      <c r="O202"/>
      <c r="P202"/>
    </row>
    <row r="203" spans="1:16" x14ac:dyDescent="0.25">
      <c r="A203" s="93"/>
      <c r="B203" s="94"/>
      <c r="C203" s="95"/>
      <c r="D203" s="93"/>
      <c r="E203" s="114"/>
      <c r="F203" s="114"/>
      <c r="G203"/>
      <c r="H203"/>
      <c r="I203"/>
      <c r="J203" s="112" t="e">
        <f t="shared" si="15"/>
        <v>#DIV/0!</v>
      </c>
      <c r="K203" s="112" t="e">
        <f t="shared" si="16"/>
        <v>#DIV/0!</v>
      </c>
      <c r="L203" s="112" t="e">
        <f t="shared" si="17"/>
        <v>#DIV/0!</v>
      </c>
      <c r="M203" s="112" t="e">
        <f t="shared" si="18"/>
        <v>#DIV/0!</v>
      </c>
      <c r="N203"/>
      <c r="O203"/>
      <c r="P203"/>
    </row>
    <row r="204" spans="1:16" x14ac:dyDescent="0.25">
      <c r="A204" s="93"/>
      <c r="B204" s="94"/>
      <c r="C204" s="95"/>
      <c r="D204" s="93"/>
      <c r="E204" s="114"/>
      <c r="F204" s="114"/>
      <c r="G204"/>
      <c r="H204"/>
      <c r="I204"/>
      <c r="J204" s="112" t="e">
        <f t="shared" si="15"/>
        <v>#DIV/0!</v>
      </c>
      <c r="K204" s="112" t="e">
        <f t="shared" si="16"/>
        <v>#DIV/0!</v>
      </c>
      <c r="L204" s="112" t="e">
        <f t="shared" si="17"/>
        <v>#DIV/0!</v>
      </c>
      <c r="M204" s="112" t="e">
        <f t="shared" si="18"/>
        <v>#DIV/0!</v>
      </c>
      <c r="N204"/>
      <c r="O204"/>
      <c r="P204"/>
    </row>
    <row r="205" spans="1:16" x14ac:dyDescent="0.25">
      <c r="A205" s="93"/>
      <c r="B205" s="94"/>
      <c r="C205" s="95"/>
      <c r="D205" s="93"/>
      <c r="E205" s="114"/>
      <c r="F205" s="114"/>
      <c r="G205"/>
      <c r="H205"/>
      <c r="I205"/>
      <c r="J205" s="112" t="e">
        <f t="shared" si="15"/>
        <v>#DIV/0!</v>
      </c>
      <c r="K205" s="112" t="e">
        <f t="shared" si="16"/>
        <v>#DIV/0!</v>
      </c>
      <c r="L205" s="112" t="e">
        <f t="shared" si="17"/>
        <v>#DIV/0!</v>
      </c>
      <c r="M205" s="112" t="e">
        <f t="shared" si="18"/>
        <v>#DIV/0!</v>
      </c>
      <c r="N205"/>
      <c r="O205"/>
      <c r="P205"/>
    </row>
    <row r="206" spans="1:16" x14ac:dyDescent="0.25">
      <c r="A206" s="93"/>
      <c r="B206" s="94"/>
      <c r="C206" s="95"/>
      <c r="D206" s="93"/>
      <c r="E206" s="114"/>
      <c r="F206" s="114"/>
      <c r="G206"/>
      <c r="H206"/>
      <c r="I206"/>
      <c r="J206" s="112" t="e">
        <f t="shared" si="15"/>
        <v>#DIV/0!</v>
      </c>
      <c r="K206" s="112" t="e">
        <f t="shared" si="16"/>
        <v>#DIV/0!</v>
      </c>
      <c r="L206" s="112" t="e">
        <f t="shared" si="17"/>
        <v>#DIV/0!</v>
      </c>
      <c r="M206" s="112" t="e">
        <f t="shared" si="18"/>
        <v>#DIV/0!</v>
      </c>
      <c r="N206"/>
      <c r="O206"/>
      <c r="P206"/>
    </row>
    <row r="207" spans="1:16" x14ac:dyDescent="0.25">
      <c r="A207" s="93"/>
      <c r="B207" s="94"/>
      <c r="C207" s="95"/>
      <c r="D207" s="93"/>
      <c r="E207" s="114"/>
      <c r="F207" s="114"/>
      <c r="G207"/>
      <c r="H207"/>
      <c r="I207"/>
      <c r="J207" s="112" t="e">
        <f t="shared" si="15"/>
        <v>#DIV/0!</v>
      </c>
      <c r="K207" s="112" t="e">
        <f t="shared" si="16"/>
        <v>#DIV/0!</v>
      </c>
      <c r="L207" s="112" t="e">
        <f t="shared" si="17"/>
        <v>#DIV/0!</v>
      </c>
      <c r="M207" s="112" t="e">
        <f t="shared" si="18"/>
        <v>#DIV/0!</v>
      </c>
      <c r="N207"/>
      <c r="O207"/>
      <c r="P207"/>
    </row>
    <row r="208" spans="1:16" x14ac:dyDescent="0.25">
      <c r="A208" s="93"/>
      <c r="B208" s="94"/>
      <c r="C208" s="95"/>
      <c r="D208" s="93"/>
      <c r="E208" s="114"/>
      <c r="F208" s="114"/>
      <c r="G208"/>
      <c r="H208"/>
      <c r="I208"/>
      <c r="J208" s="112" t="e">
        <f t="shared" si="15"/>
        <v>#DIV/0!</v>
      </c>
      <c r="K208" s="112" t="e">
        <f t="shared" si="16"/>
        <v>#DIV/0!</v>
      </c>
      <c r="L208" s="112" t="e">
        <f t="shared" si="17"/>
        <v>#DIV/0!</v>
      </c>
      <c r="M208" s="112" t="e">
        <f t="shared" si="18"/>
        <v>#DIV/0!</v>
      </c>
      <c r="N208"/>
      <c r="O208"/>
      <c r="P208"/>
    </row>
    <row r="209" spans="1:16" x14ac:dyDescent="0.25">
      <c r="A209" s="93"/>
      <c r="B209" s="94"/>
      <c r="C209" s="95"/>
      <c r="D209" s="93"/>
      <c r="E209" s="114"/>
      <c r="F209" s="114"/>
      <c r="G209"/>
      <c r="H209"/>
      <c r="I209"/>
      <c r="J209" s="112" t="e">
        <f t="shared" si="15"/>
        <v>#DIV/0!</v>
      </c>
      <c r="K209" s="112" t="e">
        <f t="shared" si="16"/>
        <v>#DIV/0!</v>
      </c>
      <c r="L209" s="112" t="e">
        <f t="shared" si="17"/>
        <v>#DIV/0!</v>
      </c>
      <c r="M209" s="112" t="e">
        <f t="shared" si="18"/>
        <v>#DIV/0!</v>
      </c>
      <c r="N209"/>
      <c r="O209"/>
      <c r="P209"/>
    </row>
    <row r="210" spans="1:16" x14ac:dyDescent="0.25">
      <c r="A210" s="93"/>
      <c r="B210" s="94"/>
      <c r="C210" s="95"/>
      <c r="D210" s="93"/>
      <c r="E210" s="114"/>
      <c r="F210" s="114"/>
      <c r="G210"/>
      <c r="H210"/>
      <c r="I210"/>
      <c r="J210" s="112" t="e">
        <f t="shared" si="15"/>
        <v>#DIV/0!</v>
      </c>
      <c r="K210" s="112" t="e">
        <f t="shared" si="16"/>
        <v>#DIV/0!</v>
      </c>
      <c r="L210" s="112" t="e">
        <f t="shared" si="17"/>
        <v>#DIV/0!</v>
      </c>
      <c r="M210" s="112" t="e">
        <f t="shared" si="18"/>
        <v>#DIV/0!</v>
      </c>
      <c r="N210"/>
      <c r="O210"/>
      <c r="P210"/>
    </row>
    <row r="211" spans="1:16" x14ac:dyDescent="0.25">
      <c r="A211" s="93"/>
      <c r="B211" s="94"/>
      <c r="C211" s="95"/>
      <c r="D211" s="93"/>
      <c r="E211" s="114"/>
      <c r="F211" s="114"/>
      <c r="G211"/>
      <c r="H211"/>
      <c r="I211"/>
      <c r="J211" s="112" t="e">
        <f t="shared" si="15"/>
        <v>#DIV/0!</v>
      </c>
      <c r="K211" s="112" t="e">
        <f t="shared" si="16"/>
        <v>#DIV/0!</v>
      </c>
      <c r="L211" s="112" t="e">
        <f t="shared" si="17"/>
        <v>#DIV/0!</v>
      </c>
      <c r="M211" s="112" t="e">
        <f t="shared" si="18"/>
        <v>#DIV/0!</v>
      </c>
      <c r="N211"/>
      <c r="O211"/>
      <c r="P211"/>
    </row>
    <row r="212" spans="1:16" x14ac:dyDescent="0.25">
      <c r="A212" s="93"/>
      <c r="B212" s="94"/>
      <c r="C212" s="95"/>
      <c r="D212" s="93"/>
      <c r="E212" s="114"/>
      <c r="F212" s="114"/>
      <c r="G212"/>
      <c r="H212"/>
      <c r="I212"/>
      <c r="J212" s="112" t="e">
        <f t="shared" si="15"/>
        <v>#DIV/0!</v>
      </c>
      <c r="K212" s="112" t="e">
        <f t="shared" si="16"/>
        <v>#DIV/0!</v>
      </c>
      <c r="L212" s="112" t="e">
        <f t="shared" si="17"/>
        <v>#DIV/0!</v>
      </c>
      <c r="M212" s="112" t="e">
        <f t="shared" si="18"/>
        <v>#DIV/0!</v>
      </c>
      <c r="N212"/>
      <c r="O212"/>
      <c r="P212"/>
    </row>
    <row r="213" spans="1:16" x14ac:dyDescent="0.25">
      <c r="A213" s="93"/>
      <c r="B213" s="94"/>
      <c r="C213" s="95"/>
      <c r="D213" s="93"/>
      <c r="E213" s="114"/>
      <c r="F213" s="114"/>
      <c r="G213"/>
      <c r="H213"/>
      <c r="I213"/>
      <c r="J213" s="112" t="e">
        <f t="shared" si="15"/>
        <v>#DIV/0!</v>
      </c>
      <c r="K213" s="112" t="e">
        <f t="shared" si="16"/>
        <v>#DIV/0!</v>
      </c>
      <c r="L213" s="112" t="e">
        <f t="shared" si="17"/>
        <v>#DIV/0!</v>
      </c>
      <c r="M213" s="112" t="e">
        <f t="shared" si="18"/>
        <v>#DIV/0!</v>
      </c>
      <c r="N213"/>
      <c r="O213"/>
      <c r="P213"/>
    </row>
    <row r="214" spans="1:16" x14ac:dyDescent="0.25">
      <c r="A214" s="93"/>
      <c r="B214" s="94"/>
      <c r="C214" s="95"/>
      <c r="D214" s="93"/>
      <c r="E214" s="114"/>
      <c r="F214" s="114"/>
      <c r="G214"/>
      <c r="H214"/>
      <c r="I214"/>
      <c r="J214" s="112" t="e">
        <f t="shared" si="15"/>
        <v>#DIV/0!</v>
      </c>
      <c r="K214" s="112" t="e">
        <f t="shared" si="16"/>
        <v>#DIV/0!</v>
      </c>
      <c r="L214" s="112" t="e">
        <f t="shared" si="17"/>
        <v>#DIV/0!</v>
      </c>
      <c r="M214" s="112" t="e">
        <f t="shared" si="18"/>
        <v>#DIV/0!</v>
      </c>
      <c r="N214"/>
      <c r="O214"/>
      <c r="P214"/>
    </row>
    <row r="215" spans="1:16" x14ac:dyDescent="0.25">
      <c r="A215" s="93"/>
      <c r="B215" s="94"/>
      <c r="C215" s="95"/>
      <c r="D215" s="93"/>
      <c r="E215" s="114"/>
      <c r="F215" s="114"/>
      <c r="G215"/>
      <c r="H215"/>
      <c r="I215"/>
      <c r="J215" s="112" t="e">
        <f t="shared" si="15"/>
        <v>#DIV/0!</v>
      </c>
      <c r="K215" s="112" t="e">
        <f t="shared" si="16"/>
        <v>#DIV/0!</v>
      </c>
      <c r="L215" s="112" t="e">
        <f t="shared" si="17"/>
        <v>#DIV/0!</v>
      </c>
      <c r="M215" s="112" t="e">
        <f t="shared" si="18"/>
        <v>#DIV/0!</v>
      </c>
      <c r="N215"/>
      <c r="O215"/>
      <c r="P215"/>
    </row>
    <row r="216" spans="1:16" x14ac:dyDescent="0.25">
      <c r="A216" s="93"/>
      <c r="B216" s="94"/>
      <c r="C216" s="95"/>
      <c r="D216" s="93"/>
      <c r="E216" s="114"/>
      <c r="F216" s="114"/>
      <c r="G216"/>
      <c r="H216"/>
      <c r="I216"/>
      <c r="J216" s="112" t="e">
        <f t="shared" si="15"/>
        <v>#DIV/0!</v>
      </c>
      <c r="K216" s="112" t="e">
        <f t="shared" si="16"/>
        <v>#DIV/0!</v>
      </c>
      <c r="L216" s="112" t="e">
        <f t="shared" si="17"/>
        <v>#DIV/0!</v>
      </c>
      <c r="M216" s="112" t="e">
        <f t="shared" si="18"/>
        <v>#DIV/0!</v>
      </c>
      <c r="N216"/>
      <c r="O216"/>
      <c r="P216"/>
    </row>
    <row r="217" spans="1:16" x14ac:dyDescent="0.25">
      <c r="A217" s="93"/>
      <c r="B217" s="94"/>
      <c r="C217" s="95"/>
      <c r="D217" s="93"/>
      <c r="E217" s="114"/>
      <c r="F217" s="114"/>
      <c r="G217"/>
      <c r="H217"/>
      <c r="I217"/>
      <c r="J217" s="112" t="e">
        <f t="shared" si="15"/>
        <v>#DIV/0!</v>
      </c>
      <c r="K217" s="112" t="e">
        <f t="shared" si="16"/>
        <v>#DIV/0!</v>
      </c>
      <c r="L217" s="112" t="e">
        <f t="shared" si="17"/>
        <v>#DIV/0!</v>
      </c>
      <c r="M217" s="112" t="e">
        <f t="shared" si="18"/>
        <v>#DIV/0!</v>
      </c>
      <c r="N217"/>
      <c r="O217"/>
      <c r="P217"/>
    </row>
    <row r="218" spans="1:16" x14ac:dyDescent="0.25">
      <c r="A218" s="93"/>
      <c r="B218" s="94"/>
      <c r="C218" s="95"/>
      <c r="D218" s="93"/>
      <c r="E218" s="114"/>
      <c r="F218" s="114"/>
      <c r="G218"/>
      <c r="H218"/>
      <c r="I218"/>
      <c r="J218" s="112" t="e">
        <f t="shared" si="15"/>
        <v>#DIV/0!</v>
      </c>
      <c r="K218" s="112" t="e">
        <f t="shared" si="16"/>
        <v>#DIV/0!</v>
      </c>
      <c r="L218" s="112" t="e">
        <f t="shared" si="17"/>
        <v>#DIV/0!</v>
      </c>
      <c r="M218" s="112" t="e">
        <f t="shared" si="18"/>
        <v>#DIV/0!</v>
      </c>
      <c r="N218"/>
      <c r="O218"/>
      <c r="P218"/>
    </row>
    <row r="219" spans="1:16" x14ac:dyDescent="0.25">
      <c r="A219" s="93"/>
      <c r="B219" s="94"/>
      <c r="C219" s="95"/>
      <c r="D219" s="93"/>
      <c r="E219" s="114"/>
      <c r="F219" s="114"/>
      <c r="G219"/>
      <c r="H219"/>
      <c r="I219"/>
      <c r="J219" s="112" t="e">
        <f t="shared" si="15"/>
        <v>#DIV/0!</v>
      </c>
      <c r="K219" s="112" t="e">
        <f t="shared" si="16"/>
        <v>#DIV/0!</v>
      </c>
      <c r="L219" s="112" t="e">
        <f t="shared" si="17"/>
        <v>#DIV/0!</v>
      </c>
      <c r="M219" s="112" t="e">
        <f t="shared" si="18"/>
        <v>#DIV/0!</v>
      </c>
      <c r="N219"/>
      <c r="O219"/>
      <c r="P219"/>
    </row>
    <row r="220" spans="1:16" x14ac:dyDescent="0.25">
      <c r="A220" s="93"/>
      <c r="B220" s="94"/>
      <c r="C220" s="95"/>
      <c r="D220" s="93"/>
      <c r="E220" s="114"/>
      <c r="F220" s="114"/>
      <c r="G220"/>
      <c r="H220"/>
      <c r="I220"/>
      <c r="J220" s="112" t="e">
        <f t="shared" si="15"/>
        <v>#DIV/0!</v>
      </c>
      <c r="K220" s="112" t="e">
        <f t="shared" si="16"/>
        <v>#DIV/0!</v>
      </c>
      <c r="L220" s="112" t="e">
        <f>(E220-E221)/E221</f>
        <v>#DIV/0!</v>
      </c>
      <c r="M220" s="112" t="e">
        <f t="shared" si="18"/>
        <v>#DIV/0!</v>
      </c>
      <c r="N220"/>
      <c r="O220"/>
      <c r="P220"/>
    </row>
    <row r="221" spans="1:16" x14ac:dyDescent="0.25">
      <c r="A221" s="93"/>
      <c r="B221" s="94"/>
      <c r="C221" s="95"/>
      <c r="D221" s="93"/>
      <c r="E221" s="114"/>
      <c r="F221" s="114"/>
      <c r="G221"/>
      <c r="H221"/>
      <c r="I221"/>
      <c r="J221" s="112" t="e">
        <f t="shared" si="15"/>
        <v>#DIV/0!</v>
      </c>
      <c r="K221" s="112" t="e">
        <f t="shared" si="16"/>
        <v>#DIV/0!</v>
      </c>
      <c r="L221" s="112" t="e">
        <f t="shared" si="17"/>
        <v>#DIV/0!</v>
      </c>
      <c r="M221" s="112" t="e">
        <f t="shared" si="18"/>
        <v>#DIV/0!</v>
      </c>
      <c r="N221"/>
      <c r="O221"/>
      <c r="P221"/>
    </row>
    <row r="222" spans="1:16" x14ac:dyDescent="0.25">
      <c r="A222" s="93"/>
      <c r="B222" s="94"/>
      <c r="C222" s="95"/>
      <c r="D222" s="93"/>
      <c r="E222" s="114"/>
      <c r="F222" s="114"/>
      <c r="G222"/>
      <c r="H222"/>
      <c r="I222"/>
      <c r="J222" s="112" t="e">
        <f t="shared" si="15"/>
        <v>#DIV/0!</v>
      </c>
      <c r="K222" s="112" t="e">
        <f t="shared" si="16"/>
        <v>#DIV/0!</v>
      </c>
      <c r="L222" s="112" t="e">
        <f t="shared" si="17"/>
        <v>#DIV/0!</v>
      </c>
      <c r="M222" s="112" t="e">
        <f>(F222-F223)/F223</f>
        <v>#DIV/0!</v>
      </c>
      <c r="N222"/>
      <c r="O222"/>
      <c r="P222"/>
    </row>
    <row r="223" spans="1:16" x14ac:dyDescent="0.25">
      <c r="A223" s="93"/>
      <c r="B223" s="94"/>
      <c r="C223" s="95"/>
      <c r="D223" s="93"/>
      <c r="E223" s="114"/>
      <c r="F223" s="114"/>
      <c r="G223"/>
      <c r="H223"/>
      <c r="I223"/>
      <c r="J223" s="112" t="e">
        <f t="shared" si="15"/>
        <v>#DIV/0!</v>
      </c>
      <c r="K223" s="112" t="e">
        <f t="shared" si="16"/>
        <v>#DIV/0!</v>
      </c>
      <c r="L223" s="112" t="e">
        <f t="shared" si="17"/>
        <v>#DIV/0!</v>
      </c>
      <c r="M223" s="112" t="e">
        <f t="shared" si="18"/>
        <v>#DIV/0!</v>
      </c>
      <c r="N223"/>
      <c r="O223"/>
      <c r="P223"/>
    </row>
    <row r="224" spans="1:16" x14ac:dyDescent="0.25">
      <c r="A224" s="93"/>
      <c r="B224" s="94"/>
      <c r="C224" s="95"/>
      <c r="D224" s="93"/>
      <c r="E224" s="114"/>
      <c r="F224" s="114"/>
      <c r="G224"/>
      <c r="H224"/>
      <c r="I224"/>
      <c r="J224" s="112" t="e">
        <f t="shared" si="15"/>
        <v>#DIV/0!</v>
      </c>
      <c r="K224" s="112" t="e">
        <f t="shared" si="16"/>
        <v>#DIV/0!</v>
      </c>
      <c r="L224" s="112" t="e">
        <f t="shared" si="17"/>
        <v>#DIV/0!</v>
      </c>
      <c r="M224" s="112" t="e">
        <f t="shared" si="18"/>
        <v>#DIV/0!</v>
      </c>
      <c r="N224"/>
      <c r="O224"/>
      <c r="P224"/>
    </row>
    <row r="225" spans="1:16" x14ac:dyDescent="0.25">
      <c r="A225" s="93"/>
      <c r="B225" s="94"/>
      <c r="C225" s="95"/>
      <c r="D225" s="93"/>
      <c r="E225" s="114"/>
      <c r="F225" s="114"/>
      <c r="G225"/>
      <c r="H225"/>
      <c r="I225"/>
      <c r="J225" s="112" t="e">
        <f t="shared" si="15"/>
        <v>#DIV/0!</v>
      </c>
      <c r="K225" s="112" t="e">
        <f t="shared" si="16"/>
        <v>#DIV/0!</v>
      </c>
      <c r="L225" s="112" t="e">
        <f t="shared" si="17"/>
        <v>#DIV/0!</v>
      </c>
      <c r="M225" s="112" t="e">
        <f t="shared" si="18"/>
        <v>#DIV/0!</v>
      </c>
      <c r="N225"/>
      <c r="O225"/>
      <c r="P225"/>
    </row>
    <row r="226" spans="1:16" x14ac:dyDescent="0.25">
      <c r="A226" s="93"/>
      <c r="B226" s="94"/>
      <c r="C226" s="95"/>
      <c r="D226" s="93"/>
      <c r="E226" s="114"/>
      <c r="F226" s="114"/>
      <c r="G226"/>
      <c r="H226"/>
      <c r="I226"/>
      <c r="J226" s="112" t="e">
        <f t="shared" si="15"/>
        <v>#DIV/0!</v>
      </c>
      <c r="K226" s="112" t="e">
        <f t="shared" si="16"/>
        <v>#DIV/0!</v>
      </c>
      <c r="L226" s="112" t="e">
        <f t="shared" si="17"/>
        <v>#DIV/0!</v>
      </c>
      <c r="M226" s="112" t="e">
        <f t="shared" si="18"/>
        <v>#DIV/0!</v>
      </c>
      <c r="N226"/>
      <c r="O226"/>
      <c r="P226"/>
    </row>
    <row r="227" spans="1:16" x14ac:dyDescent="0.25">
      <c r="A227" s="93"/>
      <c r="B227" s="94"/>
      <c r="C227" s="95"/>
      <c r="D227" s="93"/>
      <c r="E227" s="114"/>
      <c r="F227" s="114"/>
      <c r="G227"/>
      <c r="H227"/>
      <c r="I227"/>
      <c r="J227" s="112" t="e">
        <f t="shared" si="15"/>
        <v>#DIV/0!</v>
      </c>
      <c r="K227" s="112" t="e">
        <f t="shared" si="16"/>
        <v>#DIV/0!</v>
      </c>
      <c r="L227" s="112" t="e">
        <f t="shared" si="17"/>
        <v>#DIV/0!</v>
      </c>
      <c r="M227" s="112" t="e">
        <f t="shared" si="18"/>
        <v>#DIV/0!</v>
      </c>
      <c r="N227"/>
      <c r="O227"/>
      <c r="P227"/>
    </row>
    <row r="228" spans="1:16" x14ac:dyDescent="0.25">
      <c r="A228" s="93"/>
      <c r="B228" s="94"/>
      <c r="C228" s="95"/>
      <c r="D228" s="93"/>
      <c r="E228" s="114"/>
      <c r="F228" s="114"/>
      <c r="G228"/>
      <c r="H228"/>
      <c r="I228"/>
      <c r="J228" s="112" t="e">
        <f t="shared" si="15"/>
        <v>#DIV/0!</v>
      </c>
      <c r="K228" s="112" t="e">
        <f t="shared" si="16"/>
        <v>#DIV/0!</v>
      </c>
      <c r="L228" s="112" t="e">
        <f>(E228-E229)/E229</f>
        <v>#DIV/0!</v>
      </c>
      <c r="M228" s="112" t="e">
        <f t="shared" si="18"/>
        <v>#DIV/0!</v>
      </c>
      <c r="N228"/>
      <c r="O228"/>
      <c r="P228"/>
    </row>
    <row r="229" spans="1:16" x14ac:dyDescent="0.25">
      <c r="A229" s="93"/>
      <c r="B229" s="94"/>
      <c r="C229" s="95"/>
      <c r="D229" s="93"/>
      <c r="E229" s="114"/>
      <c r="F229" s="114"/>
      <c r="G229"/>
      <c r="H229"/>
      <c r="I229"/>
      <c r="J229" s="112" t="e">
        <f t="shared" si="15"/>
        <v>#DIV/0!</v>
      </c>
      <c r="K229" s="112" t="e">
        <f t="shared" si="16"/>
        <v>#DIV/0!</v>
      </c>
      <c r="L229" s="112" t="e">
        <f t="shared" si="17"/>
        <v>#DIV/0!</v>
      </c>
      <c r="M229" s="112" t="e">
        <f t="shared" si="18"/>
        <v>#DIV/0!</v>
      </c>
      <c r="N229"/>
      <c r="O229"/>
      <c r="P229"/>
    </row>
    <row r="230" spans="1:16" x14ac:dyDescent="0.25">
      <c r="A230" s="93"/>
      <c r="B230" s="94"/>
      <c r="C230" s="95"/>
      <c r="D230" s="93"/>
      <c r="E230" s="114"/>
      <c r="F230" s="114"/>
      <c r="G230"/>
      <c r="H230"/>
      <c r="I230"/>
      <c r="J230" s="112" t="e">
        <f t="shared" si="15"/>
        <v>#DIV/0!</v>
      </c>
      <c r="K230" s="112" t="e">
        <f t="shared" si="16"/>
        <v>#DIV/0!</v>
      </c>
      <c r="L230" s="112" t="e">
        <f t="shared" si="17"/>
        <v>#DIV/0!</v>
      </c>
      <c r="M230" s="112" t="e">
        <f t="shared" si="18"/>
        <v>#DIV/0!</v>
      </c>
      <c r="N230"/>
      <c r="O230"/>
      <c r="P230"/>
    </row>
    <row r="231" spans="1:16" x14ac:dyDescent="0.25">
      <c r="A231" s="93"/>
      <c r="B231" s="94"/>
      <c r="C231" s="95"/>
      <c r="D231" s="93"/>
      <c r="E231" s="114"/>
      <c r="F231" s="114"/>
      <c r="G231"/>
      <c r="H231"/>
      <c r="I231"/>
      <c r="J231" s="112" t="e">
        <f t="shared" si="15"/>
        <v>#DIV/0!</v>
      </c>
      <c r="K231" s="112" t="e">
        <f t="shared" si="16"/>
        <v>#DIV/0!</v>
      </c>
      <c r="L231" s="112" t="e">
        <f t="shared" si="17"/>
        <v>#DIV/0!</v>
      </c>
      <c r="M231" s="112" t="e">
        <f t="shared" si="18"/>
        <v>#DIV/0!</v>
      </c>
      <c r="N231"/>
      <c r="O231"/>
      <c r="P231"/>
    </row>
    <row r="232" spans="1:16" x14ac:dyDescent="0.25">
      <c r="A232" s="93"/>
      <c r="B232" s="94"/>
      <c r="C232" s="95"/>
      <c r="D232" s="93"/>
      <c r="E232" s="114"/>
      <c r="F232" s="114"/>
      <c r="G232"/>
      <c r="H232"/>
      <c r="I232"/>
      <c r="J232" s="112" t="e">
        <f t="shared" si="15"/>
        <v>#DIV/0!</v>
      </c>
      <c r="K232" s="112" t="e">
        <f t="shared" si="16"/>
        <v>#DIV/0!</v>
      </c>
      <c r="L232" s="112" t="e">
        <f t="shared" si="17"/>
        <v>#DIV/0!</v>
      </c>
      <c r="M232" s="112" t="e">
        <f t="shared" si="18"/>
        <v>#DIV/0!</v>
      </c>
      <c r="N232"/>
      <c r="O232"/>
      <c r="P232"/>
    </row>
    <row r="233" spans="1:16" x14ac:dyDescent="0.25">
      <c r="A233" s="93"/>
      <c r="B233" s="94"/>
      <c r="C233" s="95"/>
      <c r="D233" s="93"/>
      <c r="E233" s="114"/>
      <c r="F233" s="114"/>
      <c r="G233"/>
      <c r="H233"/>
      <c r="I233"/>
      <c r="J233" s="112" t="e">
        <f t="shared" si="15"/>
        <v>#DIV/0!</v>
      </c>
      <c r="K233" s="112" t="e">
        <f t="shared" si="16"/>
        <v>#DIV/0!</v>
      </c>
      <c r="L233" s="112" t="e">
        <f t="shared" si="17"/>
        <v>#DIV/0!</v>
      </c>
      <c r="M233" s="112" t="e">
        <f t="shared" si="18"/>
        <v>#DIV/0!</v>
      </c>
      <c r="N233"/>
      <c r="O233"/>
      <c r="P233"/>
    </row>
    <row r="234" spans="1:16" x14ac:dyDescent="0.25">
      <c r="A234" s="93"/>
      <c r="B234" s="94"/>
      <c r="C234" s="95"/>
      <c r="D234" s="93"/>
      <c r="E234" s="114"/>
      <c r="F234" s="114"/>
      <c r="G234"/>
      <c r="H234"/>
      <c r="I234"/>
      <c r="J234" s="112" t="e">
        <f t="shared" si="15"/>
        <v>#DIV/0!</v>
      </c>
      <c r="K234" s="112" t="e">
        <f t="shared" si="16"/>
        <v>#DIV/0!</v>
      </c>
      <c r="L234" s="112" t="e">
        <f t="shared" si="17"/>
        <v>#DIV/0!</v>
      </c>
      <c r="M234" s="112" t="e">
        <f t="shared" si="18"/>
        <v>#DIV/0!</v>
      </c>
      <c r="N234"/>
      <c r="O234"/>
      <c r="P234"/>
    </row>
    <row r="235" spans="1:16" x14ac:dyDescent="0.25">
      <c r="A235" s="93"/>
      <c r="B235" s="94"/>
      <c r="C235" s="95"/>
      <c r="D235" s="93"/>
      <c r="E235" s="114"/>
      <c r="F235" s="114"/>
      <c r="G235"/>
      <c r="H235"/>
      <c r="I235"/>
      <c r="J235" s="112" t="e">
        <f t="shared" si="15"/>
        <v>#DIV/0!</v>
      </c>
      <c r="K235" s="112" t="e">
        <f t="shared" si="16"/>
        <v>#DIV/0!</v>
      </c>
      <c r="L235" s="112" t="e">
        <f t="shared" si="17"/>
        <v>#DIV/0!</v>
      </c>
      <c r="M235" s="112" t="e">
        <f t="shared" si="18"/>
        <v>#DIV/0!</v>
      </c>
      <c r="N235"/>
      <c r="O235"/>
      <c r="P235"/>
    </row>
    <row r="236" spans="1:16" x14ac:dyDescent="0.25">
      <c r="A236" s="93"/>
      <c r="B236" s="94"/>
      <c r="C236" s="95"/>
      <c r="D236" s="93"/>
      <c r="E236" s="114"/>
      <c r="F236" s="114"/>
      <c r="G236"/>
      <c r="H236"/>
      <c r="I236"/>
      <c r="J236" s="112" t="e">
        <f t="shared" si="15"/>
        <v>#DIV/0!</v>
      </c>
      <c r="K236" s="112" t="e">
        <f t="shared" si="16"/>
        <v>#DIV/0!</v>
      </c>
      <c r="L236" s="112" t="e">
        <f t="shared" si="17"/>
        <v>#DIV/0!</v>
      </c>
      <c r="M236" s="112" t="e">
        <f t="shared" si="18"/>
        <v>#DIV/0!</v>
      </c>
      <c r="N236"/>
      <c r="O236"/>
      <c r="P236"/>
    </row>
    <row r="237" spans="1:16" x14ac:dyDescent="0.25">
      <c r="A237" s="93"/>
      <c r="B237" s="94"/>
      <c r="C237" s="95"/>
      <c r="D237" s="93"/>
      <c r="E237" s="114"/>
      <c r="F237" s="114"/>
      <c r="G237"/>
      <c r="H237"/>
      <c r="I237"/>
      <c r="J237" s="112" t="e">
        <f t="shared" si="15"/>
        <v>#DIV/0!</v>
      </c>
      <c r="K237" s="112" t="e">
        <f t="shared" si="16"/>
        <v>#DIV/0!</v>
      </c>
      <c r="L237" s="112" t="e">
        <f t="shared" si="17"/>
        <v>#DIV/0!</v>
      </c>
      <c r="M237" s="112" t="e">
        <f t="shared" si="18"/>
        <v>#DIV/0!</v>
      </c>
      <c r="N237"/>
      <c r="O237"/>
      <c r="P237"/>
    </row>
    <row r="238" spans="1:16" x14ac:dyDescent="0.25">
      <c r="A238" s="93"/>
      <c r="B238" s="94"/>
      <c r="C238" s="95"/>
      <c r="D238" s="93"/>
      <c r="E238" s="114"/>
      <c r="F238" s="114"/>
      <c r="G238"/>
      <c r="H238"/>
      <c r="I238"/>
      <c r="J238" s="112" t="e">
        <f t="shared" si="15"/>
        <v>#DIV/0!</v>
      </c>
      <c r="K238" s="112" t="e">
        <f t="shared" si="16"/>
        <v>#DIV/0!</v>
      </c>
      <c r="L238" s="112" t="e">
        <f t="shared" si="17"/>
        <v>#DIV/0!</v>
      </c>
      <c r="M238" s="112" t="e">
        <f t="shared" si="18"/>
        <v>#DIV/0!</v>
      </c>
      <c r="N238"/>
      <c r="O238"/>
      <c r="P238"/>
    </row>
    <row r="239" spans="1:16" x14ac:dyDescent="0.25">
      <c r="A239" s="93"/>
      <c r="B239" s="94"/>
      <c r="C239" s="95"/>
      <c r="D239" s="93"/>
      <c r="E239" s="114"/>
      <c r="F239" s="114"/>
      <c r="G239"/>
      <c r="H239"/>
      <c r="I239"/>
      <c r="J239" s="112" t="e">
        <f t="shared" si="15"/>
        <v>#DIV/0!</v>
      </c>
      <c r="K239" s="112" t="e">
        <f t="shared" si="16"/>
        <v>#DIV/0!</v>
      </c>
      <c r="L239" s="112" t="e">
        <f t="shared" si="17"/>
        <v>#DIV/0!</v>
      </c>
      <c r="M239" s="112" t="e">
        <f t="shared" si="18"/>
        <v>#DIV/0!</v>
      </c>
      <c r="N239"/>
      <c r="O239"/>
      <c r="P239"/>
    </row>
    <row r="240" spans="1:16" x14ac:dyDescent="0.25">
      <c r="A240" s="93"/>
      <c r="B240" s="94"/>
      <c r="C240" s="95"/>
      <c r="D240" s="93"/>
      <c r="E240" s="114"/>
      <c r="F240" s="114"/>
      <c r="G240"/>
      <c r="H240"/>
      <c r="I240"/>
      <c r="J240" s="112" t="e">
        <f t="shared" si="15"/>
        <v>#DIV/0!</v>
      </c>
      <c r="K240" s="112" t="e">
        <f t="shared" si="16"/>
        <v>#DIV/0!</v>
      </c>
      <c r="L240" s="112" t="e">
        <f t="shared" si="17"/>
        <v>#DIV/0!</v>
      </c>
      <c r="M240" s="112" t="e">
        <f t="shared" si="18"/>
        <v>#DIV/0!</v>
      </c>
      <c r="N240"/>
      <c r="O240"/>
      <c r="P240"/>
    </row>
    <row r="241" spans="1:16" x14ac:dyDescent="0.25">
      <c r="A241" s="93"/>
      <c r="B241" s="94"/>
      <c r="C241" s="95"/>
      <c r="D241" s="93"/>
      <c r="E241" s="114"/>
      <c r="F241" s="114"/>
      <c r="G241"/>
      <c r="H241"/>
      <c r="I241"/>
      <c r="J241" s="112" t="e">
        <f t="shared" si="15"/>
        <v>#DIV/0!</v>
      </c>
      <c r="K241" s="112" t="e">
        <f t="shared" si="16"/>
        <v>#DIV/0!</v>
      </c>
      <c r="L241" s="112" t="e">
        <f t="shared" si="17"/>
        <v>#DIV/0!</v>
      </c>
      <c r="M241" s="112" t="e">
        <f t="shared" si="18"/>
        <v>#DIV/0!</v>
      </c>
      <c r="N241"/>
      <c r="O241"/>
      <c r="P241"/>
    </row>
    <row r="242" spans="1:16" x14ac:dyDescent="0.25">
      <c r="A242" s="93"/>
      <c r="B242" s="94"/>
      <c r="C242" s="95"/>
      <c r="D242" s="93"/>
      <c r="E242" s="114"/>
      <c r="F242" s="114"/>
      <c r="G242"/>
      <c r="H242"/>
      <c r="I242"/>
      <c r="J242" s="112" t="e">
        <f t="shared" si="15"/>
        <v>#DIV/0!</v>
      </c>
      <c r="K242" s="112" t="e">
        <f t="shared" si="16"/>
        <v>#DIV/0!</v>
      </c>
      <c r="L242" s="112" t="e">
        <f t="shared" si="17"/>
        <v>#DIV/0!</v>
      </c>
      <c r="M242" s="112" t="e">
        <f t="shared" si="18"/>
        <v>#DIV/0!</v>
      </c>
      <c r="N242"/>
      <c r="O242"/>
      <c r="P242"/>
    </row>
    <row r="243" spans="1:16" x14ac:dyDescent="0.25">
      <c r="A243" s="93"/>
      <c r="B243" s="94"/>
      <c r="C243" s="95"/>
      <c r="D243" s="93"/>
      <c r="E243" s="114"/>
      <c r="F243" s="114"/>
      <c r="G243"/>
      <c r="H243"/>
      <c r="I243"/>
      <c r="J243" s="112" t="e">
        <f t="shared" si="15"/>
        <v>#DIV/0!</v>
      </c>
      <c r="K243" s="112" t="e">
        <f t="shared" si="16"/>
        <v>#DIV/0!</v>
      </c>
      <c r="L243" s="112" t="e">
        <f t="shared" si="17"/>
        <v>#DIV/0!</v>
      </c>
      <c r="M243" s="112" t="e">
        <f t="shared" si="18"/>
        <v>#DIV/0!</v>
      </c>
      <c r="N243"/>
      <c r="O243"/>
      <c r="P243"/>
    </row>
    <row r="244" spans="1:16" x14ac:dyDescent="0.25">
      <c r="A244" s="93"/>
      <c r="B244" s="94"/>
      <c r="C244" s="95"/>
      <c r="D244" s="93"/>
      <c r="E244" s="114"/>
      <c r="F244" s="114"/>
      <c r="G244"/>
      <c r="H244"/>
      <c r="I244"/>
      <c r="J244" s="112" t="e">
        <f t="shared" si="15"/>
        <v>#DIV/0!</v>
      </c>
      <c r="K244" s="112" t="e">
        <f t="shared" si="16"/>
        <v>#DIV/0!</v>
      </c>
      <c r="L244" s="112" t="e">
        <f t="shared" si="17"/>
        <v>#DIV/0!</v>
      </c>
      <c r="M244" s="112" t="e">
        <f t="shared" si="18"/>
        <v>#DIV/0!</v>
      </c>
      <c r="N244"/>
      <c r="O244"/>
      <c r="P244"/>
    </row>
    <row r="245" spans="1:16" x14ac:dyDescent="0.25">
      <c r="A245" s="93"/>
      <c r="B245" s="94"/>
      <c r="C245" s="95"/>
      <c r="D245" s="93"/>
      <c r="E245" s="114"/>
      <c r="F245" s="114"/>
      <c r="G245"/>
      <c r="H245"/>
      <c r="I245"/>
      <c r="J245" s="112" t="e">
        <f t="shared" si="15"/>
        <v>#DIV/0!</v>
      </c>
      <c r="K245" s="112" t="e">
        <f t="shared" si="16"/>
        <v>#DIV/0!</v>
      </c>
      <c r="L245" s="112" t="e">
        <f t="shared" si="17"/>
        <v>#DIV/0!</v>
      </c>
      <c r="M245" s="112" t="e">
        <f t="shared" si="18"/>
        <v>#DIV/0!</v>
      </c>
      <c r="N245"/>
      <c r="O245"/>
      <c r="P245"/>
    </row>
    <row r="246" spans="1:16" x14ac:dyDescent="0.25">
      <c r="A246" s="93"/>
      <c r="B246" s="94"/>
      <c r="C246" s="95"/>
      <c r="D246" s="93"/>
      <c r="E246" s="114"/>
      <c r="F246" s="114"/>
      <c r="G246"/>
      <c r="H246"/>
      <c r="I246"/>
      <c r="J246" s="112" t="e">
        <f t="shared" si="15"/>
        <v>#DIV/0!</v>
      </c>
      <c r="K246" s="112" t="e">
        <f t="shared" si="16"/>
        <v>#DIV/0!</v>
      </c>
      <c r="L246" s="112" t="e">
        <f t="shared" si="17"/>
        <v>#DIV/0!</v>
      </c>
      <c r="M246" s="112" t="e">
        <f t="shared" si="18"/>
        <v>#DIV/0!</v>
      </c>
      <c r="N246"/>
      <c r="O246"/>
      <c r="P246"/>
    </row>
    <row r="247" spans="1:16" x14ac:dyDescent="0.25">
      <c r="A247" s="93"/>
      <c r="B247" s="94"/>
      <c r="C247" s="95"/>
      <c r="D247" s="93"/>
      <c r="E247" s="114"/>
      <c r="F247" s="114"/>
      <c r="G247"/>
      <c r="H247"/>
      <c r="I247"/>
      <c r="J247" s="112" t="e">
        <f t="shared" si="15"/>
        <v>#DIV/0!</v>
      </c>
      <c r="K247" s="112" t="e">
        <f t="shared" si="16"/>
        <v>#DIV/0!</v>
      </c>
      <c r="L247" s="112" t="e">
        <f t="shared" si="17"/>
        <v>#DIV/0!</v>
      </c>
      <c r="M247" s="112" t="e">
        <f t="shared" si="18"/>
        <v>#DIV/0!</v>
      </c>
      <c r="N247"/>
      <c r="O247"/>
      <c r="P247"/>
    </row>
    <row r="248" spans="1:16" x14ac:dyDescent="0.25">
      <c r="A248" s="93"/>
      <c r="B248" s="94"/>
      <c r="C248" s="95"/>
      <c r="D248" s="93"/>
      <c r="E248" s="114"/>
      <c r="F248" s="114"/>
      <c r="G248"/>
      <c r="H248"/>
      <c r="I248"/>
      <c r="J248" s="112" t="e">
        <f t="shared" si="15"/>
        <v>#DIV/0!</v>
      </c>
      <c r="K248" s="112" t="e">
        <f t="shared" si="16"/>
        <v>#DIV/0!</v>
      </c>
      <c r="L248" s="112" t="e">
        <f t="shared" si="17"/>
        <v>#DIV/0!</v>
      </c>
      <c r="M248" s="112" t="e">
        <f t="shared" si="18"/>
        <v>#DIV/0!</v>
      </c>
      <c r="N248"/>
      <c r="O248"/>
      <c r="P248"/>
    </row>
    <row r="249" spans="1:16" x14ac:dyDescent="0.25">
      <c r="A249" s="93"/>
      <c r="B249" s="94"/>
      <c r="C249" s="95"/>
      <c r="D249" s="93"/>
      <c r="E249" s="114"/>
      <c r="F249" s="114"/>
      <c r="G249"/>
      <c r="H249"/>
      <c r="I249"/>
      <c r="J249" s="112" t="e">
        <f t="shared" si="15"/>
        <v>#DIV/0!</v>
      </c>
      <c r="K249" s="112" t="e">
        <f t="shared" si="16"/>
        <v>#DIV/0!</v>
      </c>
      <c r="L249" s="112" t="e">
        <f t="shared" si="17"/>
        <v>#DIV/0!</v>
      </c>
      <c r="M249" s="112" t="e">
        <f t="shared" si="18"/>
        <v>#DIV/0!</v>
      </c>
      <c r="N249"/>
      <c r="O249"/>
      <c r="P249"/>
    </row>
    <row r="250" spans="1:16" x14ac:dyDescent="0.25">
      <c r="A250" s="93"/>
      <c r="B250" s="94"/>
      <c r="C250" s="95"/>
      <c r="D250" s="93"/>
      <c r="E250" s="114"/>
      <c r="F250" s="114"/>
      <c r="G250"/>
      <c r="H250"/>
      <c r="I250"/>
      <c r="J250" s="112" t="e">
        <f t="shared" si="15"/>
        <v>#DIV/0!</v>
      </c>
      <c r="K250" s="112" t="e">
        <f t="shared" si="16"/>
        <v>#DIV/0!</v>
      </c>
      <c r="L250" s="112" t="e">
        <f t="shared" si="17"/>
        <v>#DIV/0!</v>
      </c>
      <c r="M250" s="112" t="e">
        <f t="shared" si="18"/>
        <v>#DIV/0!</v>
      </c>
      <c r="N250"/>
      <c r="O250"/>
      <c r="P250"/>
    </row>
    <row r="251" spans="1:16" x14ac:dyDescent="0.25">
      <c r="A251" s="93"/>
      <c r="B251" s="94"/>
      <c r="C251" s="95"/>
      <c r="D251" s="93"/>
      <c r="E251" s="114"/>
      <c r="F251" s="114"/>
      <c r="G251"/>
      <c r="H251"/>
      <c r="I251"/>
      <c r="J251" s="112" t="e">
        <f t="shared" si="15"/>
        <v>#DIV/0!</v>
      </c>
      <c r="K251" s="112" t="e">
        <f t="shared" si="16"/>
        <v>#DIV/0!</v>
      </c>
      <c r="L251" s="112" t="e">
        <f t="shared" si="17"/>
        <v>#DIV/0!</v>
      </c>
      <c r="M251" s="112" t="e">
        <f t="shared" si="18"/>
        <v>#DIV/0!</v>
      </c>
      <c r="N251"/>
      <c r="O251"/>
      <c r="P251"/>
    </row>
    <row r="252" spans="1:16" x14ac:dyDescent="0.25">
      <c r="A252" s="93"/>
      <c r="B252" s="94"/>
      <c r="C252" s="95"/>
      <c r="D252" s="93"/>
      <c r="E252" s="114"/>
      <c r="F252" s="114"/>
      <c r="G252"/>
      <c r="H252"/>
      <c r="I252"/>
      <c r="J252" s="112" t="e">
        <f t="shared" si="15"/>
        <v>#DIV/0!</v>
      </c>
      <c r="K252" s="112" t="e">
        <f t="shared" si="16"/>
        <v>#DIV/0!</v>
      </c>
      <c r="L252" s="112" t="e">
        <f t="shared" si="17"/>
        <v>#DIV/0!</v>
      </c>
      <c r="M252" s="112" t="e">
        <f t="shared" si="18"/>
        <v>#DIV/0!</v>
      </c>
      <c r="N252"/>
      <c r="O252"/>
      <c r="P252"/>
    </row>
    <row r="253" spans="1:16" x14ac:dyDescent="0.25">
      <c r="A253" s="93"/>
      <c r="B253" s="94"/>
      <c r="C253" s="95"/>
      <c r="D253" s="93"/>
      <c r="E253" s="114"/>
      <c r="F253" s="114"/>
      <c r="G253"/>
      <c r="H253"/>
      <c r="I253"/>
      <c r="J253" s="112" t="e">
        <f t="shared" si="15"/>
        <v>#DIV/0!</v>
      </c>
      <c r="K253" s="112" t="e">
        <f t="shared" si="16"/>
        <v>#DIV/0!</v>
      </c>
      <c r="L253" s="112" t="e">
        <f t="shared" si="17"/>
        <v>#DIV/0!</v>
      </c>
      <c r="M253" s="112" t="e">
        <f t="shared" si="18"/>
        <v>#DIV/0!</v>
      </c>
      <c r="N253"/>
      <c r="O253"/>
      <c r="P253"/>
    </row>
    <row r="254" spans="1:16" x14ac:dyDescent="0.25">
      <c r="A254" s="93"/>
      <c r="B254" s="94"/>
      <c r="C254" s="95"/>
      <c r="D254" s="93"/>
      <c r="E254" s="114"/>
      <c r="F254" s="114"/>
      <c r="G254"/>
      <c r="H254"/>
      <c r="I254"/>
      <c r="J254" s="112" t="e">
        <f t="shared" si="15"/>
        <v>#DIV/0!</v>
      </c>
      <c r="K254" s="112" t="e">
        <f t="shared" si="16"/>
        <v>#DIV/0!</v>
      </c>
      <c r="L254" s="112" t="e">
        <f t="shared" si="17"/>
        <v>#DIV/0!</v>
      </c>
      <c r="M254" s="112" t="e">
        <f t="shared" si="18"/>
        <v>#DIV/0!</v>
      </c>
      <c r="N254"/>
      <c r="O254"/>
      <c r="P254"/>
    </row>
    <row r="255" spans="1:16" x14ac:dyDescent="0.25">
      <c r="A255" s="93"/>
      <c r="B255" s="94"/>
      <c r="C255" s="95"/>
      <c r="D255" s="93"/>
      <c r="E255" s="114"/>
      <c r="F255" s="114"/>
      <c r="G255"/>
      <c r="H255"/>
      <c r="I255"/>
      <c r="J255" s="112" t="e">
        <f t="shared" si="15"/>
        <v>#DIV/0!</v>
      </c>
      <c r="K255" s="112" t="e">
        <f t="shared" si="16"/>
        <v>#DIV/0!</v>
      </c>
      <c r="L255" s="112" t="e">
        <f t="shared" si="17"/>
        <v>#DIV/0!</v>
      </c>
      <c r="M255" s="112" t="e">
        <f t="shared" si="18"/>
        <v>#DIV/0!</v>
      </c>
      <c r="N255"/>
      <c r="O255"/>
      <c r="P255"/>
    </row>
    <row r="256" spans="1:16" x14ac:dyDescent="0.25">
      <c r="A256" s="93"/>
      <c r="B256" s="94"/>
      <c r="C256" s="95"/>
      <c r="D256" s="93"/>
      <c r="E256" s="114"/>
      <c r="F256" s="114"/>
      <c r="G256"/>
      <c r="H256"/>
      <c r="I256"/>
      <c r="J256" s="112" t="e">
        <f t="shared" si="15"/>
        <v>#DIV/0!</v>
      </c>
      <c r="K256" s="112" t="e">
        <f t="shared" si="16"/>
        <v>#DIV/0!</v>
      </c>
      <c r="L256" s="112" t="e">
        <f t="shared" si="17"/>
        <v>#DIV/0!</v>
      </c>
      <c r="M256" s="112" t="e">
        <f t="shared" si="18"/>
        <v>#DIV/0!</v>
      </c>
      <c r="N256"/>
      <c r="O256"/>
      <c r="P256"/>
    </row>
    <row r="257" spans="1:16" x14ac:dyDescent="0.25">
      <c r="A257" s="93"/>
      <c r="B257" s="94"/>
      <c r="C257" s="95"/>
      <c r="D257" s="93"/>
      <c r="E257" s="114"/>
      <c r="F257" s="114"/>
      <c r="G257"/>
      <c r="H257"/>
      <c r="I257"/>
      <c r="J257" s="112" t="e">
        <f t="shared" si="15"/>
        <v>#DIV/0!</v>
      </c>
      <c r="K257" s="112" t="e">
        <f t="shared" si="16"/>
        <v>#DIV/0!</v>
      </c>
      <c r="L257" s="112" t="e">
        <f t="shared" si="17"/>
        <v>#DIV/0!</v>
      </c>
      <c r="M257" s="112" t="e">
        <f t="shared" si="18"/>
        <v>#DIV/0!</v>
      </c>
      <c r="N257"/>
      <c r="O257"/>
      <c r="P257"/>
    </row>
    <row r="258" spans="1:16" x14ac:dyDescent="0.25">
      <c r="A258" s="93"/>
      <c r="B258" s="94"/>
      <c r="C258" s="95"/>
      <c r="D258" s="93"/>
      <c r="E258" s="114"/>
      <c r="F258" s="114"/>
      <c r="G258"/>
      <c r="H258"/>
      <c r="I258"/>
      <c r="J258" s="112" t="e">
        <f t="shared" si="15"/>
        <v>#DIV/0!</v>
      </c>
      <c r="K258" s="112" t="e">
        <f t="shared" si="16"/>
        <v>#DIV/0!</v>
      </c>
      <c r="L258" s="112" t="e">
        <f t="shared" si="17"/>
        <v>#DIV/0!</v>
      </c>
      <c r="M258" s="112" t="e">
        <f t="shared" si="18"/>
        <v>#DIV/0!</v>
      </c>
      <c r="N258"/>
      <c r="O258"/>
      <c r="P258"/>
    </row>
    <row r="259" spans="1:16" x14ac:dyDescent="0.25">
      <c r="A259" s="93"/>
      <c r="B259" s="94"/>
      <c r="C259" s="95"/>
      <c r="D259" s="93"/>
      <c r="E259" s="114"/>
      <c r="F259" s="114"/>
      <c r="G259"/>
      <c r="H259"/>
      <c r="I259"/>
      <c r="J259" s="112" t="e">
        <f t="shared" si="15"/>
        <v>#DIV/0!</v>
      </c>
      <c r="K259" s="112" t="e">
        <f t="shared" si="16"/>
        <v>#DIV/0!</v>
      </c>
      <c r="L259" s="112" t="e">
        <f t="shared" si="17"/>
        <v>#DIV/0!</v>
      </c>
      <c r="M259" s="112" t="e">
        <f t="shared" si="18"/>
        <v>#DIV/0!</v>
      </c>
      <c r="N259"/>
      <c r="O259"/>
      <c r="P259"/>
    </row>
    <row r="260" spans="1:16" x14ac:dyDescent="0.25">
      <c r="A260" s="93"/>
      <c r="B260" s="94"/>
      <c r="C260" s="95"/>
      <c r="D260" s="93"/>
      <c r="E260" s="114"/>
      <c r="F260" s="114"/>
      <c r="G260"/>
      <c r="H260"/>
      <c r="I260"/>
      <c r="J260" s="112" t="e">
        <f t="shared" ref="J260:J323" si="19">(B260-B261)/B261</f>
        <v>#DIV/0!</v>
      </c>
      <c r="K260" s="112" t="e">
        <f t="shared" ref="K260:K323" si="20">(C260-C261)/C261</f>
        <v>#DIV/0!</v>
      </c>
      <c r="L260" s="112" t="e">
        <f t="shared" ref="L260:L262" si="21">(E260-E261)/E261</f>
        <v>#DIV/0!</v>
      </c>
      <c r="M260" s="112" t="e">
        <f t="shared" ref="M260:M262" si="22">(F260-F261)/F261</f>
        <v>#DIV/0!</v>
      </c>
      <c r="N260"/>
      <c r="O260"/>
      <c r="P260"/>
    </row>
    <row r="261" spans="1:16" x14ac:dyDescent="0.25">
      <c r="A261" s="93"/>
      <c r="B261" s="94"/>
      <c r="C261" s="95"/>
      <c r="D261" s="93"/>
      <c r="E261" s="114"/>
      <c r="F261" s="114"/>
      <c r="G261"/>
      <c r="H261"/>
      <c r="I261"/>
      <c r="J261" s="112" t="e">
        <f t="shared" si="19"/>
        <v>#DIV/0!</v>
      </c>
      <c r="K261" s="112" t="e">
        <f t="shared" si="20"/>
        <v>#DIV/0!</v>
      </c>
      <c r="L261" s="112" t="e">
        <f t="shared" si="21"/>
        <v>#DIV/0!</v>
      </c>
      <c r="M261" s="112" t="e">
        <f t="shared" si="22"/>
        <v>#DIV/0!</v>
      </c>
      <c r="N261"/>
      <c r="O261"/>
      <c r="P261"/>
    </row>
    <row r="262" spans="1:16" x14ac:dyDescent="0.25">
      <c r="A262" s="93"/>
      <c r="B262" s="94"/>
      <c r="C262" s="95"/>
      <c r="D262" s="93"/>
      <c r="E262" s="114"/>
      <c r="F262" s="114"/>
      <c r="G262"/>
      <c r="H262"/>
      <c r="I262"/>
      <c r="J262" s="112" t="e">
        <f t="shared" si="19"/>
        <v>#DIV/0!</v>
      </c>
      <c r="K262" s="112" t="e">
        <f t="shared" si="20"/>
        <v>#DIV/0!</v>
      </c>
      <c r="L262" s="112" t="e">
        <f t="shared" si="21"/>
        <v>#DIV/0!</v>
      </c>
      <c r="M262" s="112" t="e">
        <f t="shared" si="22"/>
        <v>#DIV/0!</v>
      </c>
      <c r="N262"/>
      <c r="O262"/>
      <c r="P262"/>
    </row>
    <row r="263" spans="1:16" x14ac:dyDescent="0.25">
      <c r="A263" s="93"/>
      <c r="B263" s="94"/>
      <c r="C263" s="95"/>
      <c r="D263" s="93"/>
      <c r="E263" s="114"/>
      <c r="F263" s="114"/>
      <c r="G263"/>
      <c r="H263"/>
      <c r="I263"/>
      <c r="J263" s="112" t="e">
        <f t="shared" si="19"/>
        <v>#DIV/0!</v>
      </c>
      <c r="K263" s="112" t="e">
        <f t="shared" si="20"/>
        <v>#DIV/0!</v>
      </c>
      <c r="L263"/>
      <c r="M263"/>
      <c r="O263"/>
      <c r="P263"/>
    </row>
    <row r="264" spans="1:16" x14ac:dyDescent="0.25">
      <c r="A264" s="93"/>
      <c r="B264" s="94"/>
      <c r="C264" s="95"/>
      <c r="D264"/>
      <c r="E264"/>
      <c r="F264"/>
      <c r="G264"/>
      <c r="H264"/>
      <c r="I264"/>
      <c r="J264" s="112" t="e">
        <f t="shared" si="19"/>
        <v>#DIV/0!</v>
      </c>
      <c r="K264" s="112" t="e">
        <f t="shared" si="20"/>
        <v>#DIV/0!</v>
      </c>
      <c r="L264"/>
      <c r="M264"/>
      <c r="O264"/>
      <c r="P264"/>
    </row>
    <row r="265" spans="1:16" x14ac:dyDescent="0.25">
      <c r="A265" s="93"/>
      <c r="B265" s="94"/>
      <c r="C265" s="95"/>
      <c r="D265"/>
      <c r="E265"/>
      <c r="F265"/>
      <c r="G265"/>
      <c r="H265"/>
      <c r="I265"/>
      <c r="J265" s="112" t="e">
        <f t="shared" si="19"/>
        <v>#DIV/0!</v>
      </c>
      <c r="K265" s="112" t="e">
        <f t="shared" si="20"/>
        <v>#DIV/0!</v>
      </c>
      <c r="L265"/>
      <c r="M265"/>
      <c r="O265"/>
      <c r="P265"/>
    </row>
    <row r="266" spans="1:16" x14ac:dyDescent="0.25">
      <c r="A266" s="93"/>
      <c r="B266" s="94"/>
      <c r="C266" s="95"/>
      <c r="D266"/>
      <c r="E266"/>
      <c r="F266"/>
      <c r="G266"/>
      <c r="H266"/>
      <c r="I266"/>
      <c r="J266" s="112" t="e">
        <f t="shared" si="19"/>
        <v>#DIV/0!</v>
      </c>
      <c r="K266" s="112" t="e">
        <f t="shared" si="20"/>
        <v>#DIV/0!</v>
      </c>
      <c r="L266"/>
      <c r="M266"/>
      <c r="O266"/>
      <c r="P266"/>
    </row>
    <row r="267" spans="1:16" x14ac:dyDescent="0.25">
      <c r="A267" s="93"/>
      <c r="B267" s="94"/>
      <c r="C267" s="95"/>
      <c r="D267"/>
      <c r="E267"/>
      <c r="F267"/>
      <c r="G267"/>
      <c r="H267"/>
      <c r="I267"/>
      <c r="J267" s="112" t="e">
        <f t="shared" si="19"/>
        <v>#DIV/0!</v>
      </c>
      <c r="K267" s="112" t="e">
        <f t="shared" si="20"/>
        <v>#DIV/0!</v>
      </c>
      <c r="L267"/>
      <c r="M267"/>
      <c r="O267"/>
      <c r="P267"/>
    </row>
    <row r="268" spans="1:16" x14ac:dyDescent="0.25">
      <c r="A268" s="93"/>
      <c r="B268" s="94"/>
      <c r="C268" s="95"/>
      <c r="D268"/>
      <c r="E268"/>
      <c r="F268"/>
      <c r="G268"/>
      <c r="H268"/>
      <c r="I268"/>
      <c r="J268" s="112" t="e">
        <f t="shared" si="19"/>
        <v>#DIV/0!</v>
      </c>
      <c r="K268" s="112" t="e">
        <f t="shared" si="20"/>
        <v>#DIV/0!</v>
      </c>
      <c r="L268"/>
      <c r="M268"/>
      <c r="O268"/>
      <c r="P268"/>
    </row>
    <row r="269" spans="1:16" x14ac:dyDescent="0.25">
      <c r="A269" s="93"/>
      <c r="B269" s="94"/>
      <c r="C269" s="95"/>
      <c r="D269"/>
      <c r="E269"/>
      <c r="F269"/>
      <c r="G269"/>
      <c r="H269"/>
      <c r="I269"/>
      <c r="J269" s="112" t="e">
        <f t="shared" si="19"/>
        <v>#DIV/0!</v>
      </c>
      <c r="K269" s="112" t="e">
        <f t="shared" si="20"/>
        <v>#DIV/0!</v>
      </c>
      <c r="L269"/>
      <c r="M269"/>
      <c r="O269"/>
      <c r="P269"/>
    </row>
    <row r="270" spans="1:16" x14ac:dyDescent="0.25">
      <c r="A270" s="93"/>
      <c r="B270" s="94"/>
      <c r="C270" s="95"/>
      <c r="D270"/>
      <c r="E270"/>
      <c r="F270"/>
      <c r="G270"/>
      <c r="H270"/>
      <c r="I270"/>
      <c r="J270" s="112" t="e">
        <f t="shared" si="19"/>
        <v>#DIV/0!</v>
      </c>
      <c r="K270" s="112" t="e">
        <f t="shared" si="20"/>
        <v>#DIV/0!</v>
      </c>
      <c r="L270"/>
      <c r="M270"/>
      <c r="O270"/>
      <c r="P270"/>
    </row>
    <row r="271" spans="1:16" x14ac:dyDescent="0.25">
      <c r="A271" s="93"/>
      <c r="B271" s="94"/>
      <c r="C271" s="95"/>
      <c r="D271"/>
      <c r="E271"/>
      <c r="F271"/>
      <c r="G271"/>
      <c r="H271"/>
      <c r="I271"/>
      <c r="J271" s="112" t="e">
        <f t="shared" si="19"/>
        <v>#DIV/0!</v>
      </c>
      <c r="K271" s="112" t="e">
        <f t="shared" si="20"/>
        <v>#DIV/0!</v>
      </c>
      <c r="L271"/>
      <c r="M271"/>
      <c r="O271"/>
      <c r="P271"/>
    </row>
    <row r="272" spans="1:16" x14ac:dyDescent="0.25">
      <c r="A272" s="93"/>
      <c r="B272" s="94"/>
      <c r="C272" s="95"/>
      <c r="D272"/>
      <c r="E272"/>
      <c r="F272"/>
      <c r="G272"/>
      <c r="H272"/>
      <c r="I272"/>
      <c r="J272" s="112" t="e">
        <f t="shared" si="19"/>
        <v>#DIV/0!</v>
      </c>
      <c r="K272" s="112" t="e">
        <f t="shared" si="20"/>
        <v>#DIV/0!</v>
      </c>
      <c r="L272"/>
      <c r="M272"/>
      <c r="O272"/>
      <c r="P272"/>
    </row>
    <row r="273" spans="1:16" x14ac:dyDescent="0.25">
      <c r="A273" s="93"/>
      <c r="B273" s="94"/>
      <c r="C273" s="95"/>
      <c r="D273"/>
      <c r="E273"/>
      <c r="F273"/>
      <c r="G273"/>
      <c r="H273"/>
      <c r="I273"/>
      <c r="J273" s="112" t="e">
        <f t="shared" si="19"/>
        <v>#DIV/0!</v>
      </c>
      <c r="K273" s="112" t="e">
        <f t="shared" si="20"/>
        <v>#DIV/0!</v>
      </c>
      <c r="L273"/>
      <c r="M273"/>
      <c r="O273"/>
      <c r="P273"/>
    </row>
    <row r="274" spans="1:16" x14ac:dyDescent="0.25">
      <c r="A274" s="93"/>
      <c r="B274" s="94"/>
      <c r="C274" s="95"/>
      <c r="D274"/>
      <c r="E274"/>
      <c r="F274"/>
      <c r="G274"/>
      <c r="H274"/>
      <c r="I274"/>
      <c r="J274" s="112" t="e">
        <f t="shared" si="19"/>
        <v>#DIV/0!</v>
      </c>
      <c r="K274" s="112" t="e">
        <f t="shared" si="20"/>
        <v>#DIV/0!</v>
      </c>
      <c r="L274"/>
      <c r="M274"/>
      <c r="O274"/>
      <c r="P274"/>
    </row>
    <row r="275" spans="1:16" x14ac:dyDescent="0.25">
      <c r="A275" s="93"/>
      <c r="B275" s="94"/>
      <c r="C275" s="95"/>
      <c r="D275"/>
      <c r="E275"/>
      <c r="F275"/>
      <c r="G275"/>
      <c r="H275"/>
      <c r="I275"/>
      <c r="J275" s="112" t="e">
        <f t="shared" si="19"/>
        <v>#DIV/0!</v>
      </c>
      <c r="K275" s="112" t="e">
        <f t="shared" si="20"/>
        <v>#DIV/0!</v>
      </c>
      <c r="L275"/>
      <c r="M275"/>
      <c r="O275"/>
      <c r="P275"/>
    </row>
    <row r="276" spans="1:16" x14ac:dyDescent="0.25">
      <c r="A276" s="93"/>
      <c r="B276" s="94"/>
      <c r="C276" s="95"/>
      <c r="D276"/>
      <c r="E276"/>
      <c r="F276"/>
      <c r="G276"/>
      <c r="H276"/>
      <c r="I276"/>
      <c r="J276" s="112" t="e">
        <f t="shared" si="19"/>
        <v>#DIV/0!</v>
      </c>
      <c r="K276" s="112" t="e">
        <f t="shared" si="20"/>
        <v>#DIV/0!</v>
      </c>
      <c r="L276"/>
      <c r="M276"/>
      <c r="O276"/>
      <c r="P276"/>
    </row>
    <row r="277" spans="1:16" x14ac:dyDescent="0.25">
      <c r="A277" s="93"/>
      <c r="B277" s="94"/>
      <c r="C277" s="95"/>
      <c r="D277"/>
      <c r="E277"/>
      <c r="F277"/>
      <c r="G277"/>
      <c r="H277"/>
      <c r="I277"/>
      <c r="J277" s="112" t="e">
        <f t="shared" si="19"/>
        <v>#DIV/0!</v>
      </c>
      <c r="K277" s="112" t="e">
        <f t="shared" si="20"/>
        <v>#DIV/0!</v>
      </c>
      <c r="L277"/>
      <c r="M277"/>
      <c r="O277"/>
      <c r="P277"/>
    </row>
    <row r="278" spans="1:16" x14ac:dyDescent="0.25">
      <c r="A278" s="93"/>
      <c r="B278" s="94"/>
      <c r="C278" s="95"/>
      <c r="D278"/>
      <c r="E278"/>
      <c r="F278"/>
      <c r="G278"/>
      <c r="H278"/>
      <c r="I278"/>
      <c r="J278" s="112" t="e">
        <f t="shared" si="19"/>
        <v>#DIV/0!</v>
      </c>
      <c r="K278" s="112" t="e">
        <f t="shared" si="20"/>
        <v>#DIV/0!</v>
      </c>
      <c r="L278"/>
      <c r="M278"/>
      <c r="O278"/>
      <c r="P278"/>
    </row>
    <row r="279" spans="1:16" x14ac:dyDescent="0.25">
      <c r="A279" s="93"/>
      <c r="B279" s="94"/>
      <c r="C279" s="95"/>
      <c r="D279"/>
      <c r="E279"/>
      <c r="F279"/>
      <c r="G279"/>
      <c r="H279"/>
      <c r="I279"/>
      <c r="J279" s="112" t="e">
        <f t="shared" si="19"/>
        <v>#DIV/0!</v>
      </c>
      <c r="K279" s="112" t="e">
        <f t="shared" si="20"/>
        <v>#DIV/0!</v>
      </c>
      <c r="L279"/>
      <c r="M279"/>
      <c r="O279"/>
      <c r="P279"/>
    </row>
    <row r="280" spans="1:16" x14ac:dyDescent="0.25">
      <c r="A280" s="93"/>
      <c r="B280" s="94"/>
      <c r="C280" s="95"/>
      <c r="D280"/>
      <c r="E280"/>
      <c r="F280"/>
      <c r="G280"/>
      <c r="H280"/>
      <c r="I280"/>
      <c r="J280" s="112" t="e">
        <f t="shared" si="19"/>
        <v>#DIV/0!</v>
      </c>
      <c r="K280" s="112" t="e">
        <f t="shared" si="20"/>
        <v>#DIV/0!</v>
      </c>
      <c r="L280"/>
      <c r="M280"/>
      <c r="O280"/>
      <c r="P280"/>
    </row>
    <row r="281" spans="1:16" x14ac:dyDescent="0.25">
      <c r="A281" s="93"/>
      <c r="B281" s="94"/>
      <c r="C281" s="95"/>
      <c r="D281"/>
      <c r="E281"/>
      <c r="F281"/>
      <c r="G281"/>
      <c r="H281"/>
      <c r="I281"/>
      <c r="J281" s="112" t="e">
        <f t="shared" si="19"/>
        <v>#DIV/0!</v>
      </c>
      <c r="K281" s="112" t="e">
        <f t="shared" si="20"/>
        <v>#DIV/0!</v>
      </c>
      <c r="L281"/>
      <c r="M281"/>
      <c r="O281"/>
      <c r="P281"/>
    </row>
    <row r="282" spans="1:16" x14ac:dyDescent="0.25">
      <c r="A282" s="93"/>
      <c r="B282" s="94"/>
      <c r="C282" s="95"/>
      <c r="D282"/>
      <c r="E282"/>
      <c r="F282"/>
      <c r="G282"/>
      <c r="H282"/>
      <c r="I282"/>
      <c r="J282" s="112" t="e">
        <f t="shared" si="19"/>
        <v>#DIV/0!</v>
      </c>
      <c r="K282" s="112" t="e">
        <f t="shared" si="20"/>
        <v>#DIV/0!</v>
      </c>
      <c r="L282"/>
      <c r="M282"/>
      <c r="O282"/>
      <c r="P282"/>
    </row>
    <row r="283" spans="1:16" x14ac:dyDescent="0.25">
      <c r="A283" s="93"/>
      <c r="B283" s="94"/>
      <c r="C283" s="95"/>
      <c r="D283"/>
      <c r="E283"/>
      <c r="F283"/>
      <c r="G283"/>
      <c r="H283"/>
      <c r="I283"/>
      <c r="J283" s="112" t="e">
        <f t="shared" si="19"/>
        <v>#DIV/0!</v>
      </c>
      <c r="K283" s="112" t="e">
        <f t="shared" si="20"/>
        <v>#DIV/0!</v>
      </c>
      <c r="L283"/>
      <c r="M283"/>
      <c r="O283"/>
      <c r="P283"/>
    </row>
    <row r="284" spans="1:16" x14ac:dyDescent="0.25">
      <c r="A284" s="93"/>
      <c r="B284" s="94"/>
      <c r="C284" s="95"/>
      <c r="D284"/>
      <c r="E284"/>
      <c r="F284"/>
      <c r="G284"/>
      <c r="H284"/>
      <c r="I284"/>
      <c r="J284" s="112" t="e">
        <f t="shared" si="19"/>
        <v>#DIV/0!</v>
      </c>
      <c r="K284" s="112" t="e">
        <f t="shared" si="20"/>
        <v>#DIV/0!</v>
      </c>
      <c r="L284"/>
      <c r="M284"/>
      <c r="O284"/>
      <c r="P284"/>
    </row>
    <row r="285" spans="1:16" x14ac:dyDescent="0.25">
      <c r="A285" s="93"/>
      <c r="B285" s="94"/>
      <c r="C285" s="95"/>
      <c r="D285"/>
      <c r="E285"/>
      <c r="F285"/>
      <c r="G285"/>
      <c r="H285"/>
      <c r="I285"/>
      <c r="J285" s="112" t="e">
        <f t="shared" si="19"/>
        <v>#DIV/0!</v>
      </c>
      <c r="K285" s="112" t="e">
        <f t="shared" si="20"/>
        <v>#DIV/0!</v>
      </c>
      <c r="L285"/>
      <c r="M285"/>
      <c r="O285"/>
      <c r="P285"/>
    </row>
    <row r="286" spans="1:16" x14ac:dyDescent="0.25">
      <c r="A286" s="93"/>
      <c r="B286" s="94"/>
      <c r="C286" s="95"/>
      <c r="D286"/>
      <c r="E286"/>
      <c r="F286"/>
      <c r="G286"/>
      <c r="H286"/>
      <c r="I286"/>
      <c r="J286" s="112" t="e">
        <f t="shared" si="19"/>
        <v>#DIV/0!</v>
      </c>
      <c r="K286" s="112" t="e">
        <f t="shared" si="20"/>
        <v>#DIV/0!</v>
      </c>
      <c r="L286"/>
      <c r="M286"/>
      <c r="O286"/>
      <c r="P286"/>
    </row>
    <row r="287" spans="1:16" x14ac:dyDescent="0.25">
      <c r="A287" s="93"/>
      <c r="B287" s="94"/>
      <c r="C287" s="95"/>
      <c r="D287"/>
      <c r="E287"/>
      <c r="F287"/>
      <c r="G287"/>
      <c r="H287"/>
      <c r="I287"/>
      <c r="J287" s="112" t="e">
        <f t="shared" si="19"/>
        <v>#DIV/0!</v>
      </c>
      <c r="K287" s="112" t="e">
        <f t="shared" si="20"/>
        <v>#DIV/0!</v>
      </c>
      <c r="L287"/>
      <c r="M287"/>
      <c r="O287"/>
      <c r="P287"/>
    </row>
    <row r="288" spans="1:16" x14ac:dyDescent="0.25">
      <c r="A288" s="93"/>
      <c r="B288" s="94"/>
      <c r="C288" s="95"/>
      <c r="D288"/>
      <c r="E288"/>
      <c r="F288"/>
      <c r="G288"/>
      <c r="H288"/>
      <c r="I288"/>
      <c r="J288" s="112" t="e">
        <f t="shared" si="19"/>
        <v>#DIV/0!</v>
      </c>
      <c r="K288" s="112" t="e">
        <f t="shared" si="20"/>
        <v>#DIV/0!</v>
      </c>
      <c r="L288"/>
      <c r="M288"/>
      <c r="O288"/>
      <c r="P288"/>
    </row>
    <row r="289" spans="1:16" x14ac:dyDescent="0.25">
      <c r="A289" s="93"/>
      <c r="B289" s="94"/>
      <c r="C289" s="95"/>
      <c r="D289"/>
      <c r="E289"/>
      <c r="F289"/>
      <c r="G289"/>
      <c r="H289"/>
      <c r="I289"/>
      <c r="J289" s="112" t="e">
        <f t="shared" si="19"/>
        <v>#DIV/0!</v>
      </c>
      <c r="K289" s="112" t="e">
        <f t="shared" si="20"/>
        <v>#DIV/0!</v>
      </c>
      <c r="L289"/>
      <c r="M289"/>
      <c r="O289"/>
      <c r="P289"/>
    </row>
    <row r="290" spans="1:16" x14ac:dyDescent="0.25">
      <c r="A290" s="93"/>
      <c r="B290" s="94"/>
      <c r="C290" s="95"/>
      <c r="D290"/>
      <c r="E290"/>
      <c r="F290"/>
      <c r="G290"/>
      <c r="H290"/>
      <c r="I290"/>
      <c r="J290" s="112" t="e">
        <f t="shared" si="19"/>
        <v>#DIV/0!</v>
      </c>
      <c r="K290" s="112" t="e">
        <f t="shared" si="20"/>
        <v>#DIV/0!</v>
      </c>
      <c r="L290"/>
      <c r="M290"/>
      <c r="O290"/>
      <c r="P290"/>
    </row>
    <row r="291" spans="1:16" x14ac:dyDescent="0.25">
      <c r="A291" s="93"/>
      <c r="B291" s="94"/>
      <c r="C291" s="95"/>
      <c r="D291"/>
      <c r="E291"/>
      <c r="F291"/>
      <c r="G291"/>
      <c r="H291"/>
      <c r="I291"/>
      <c r="J291" s="112" t="e">
        <f t="shared" si="19"/>
        <v>#DIV/0!</v>
      </c>
      <c r="K291" s="112" t="e">
        <f t="shared" si="20"/>
        <v>#DIV/0!</v>
      </c>
      <c r="L291"/>
      <c r="M291"/>
      <c r="O291"/>
      <c r="P291"/>
    </row>
    <row r="292" spans="1:16" x14ac:dyDescent="0.25">
      <c r="A292" s="93"/>
      <c r="B292" s="94"/>
      <c r="C292" s="95"/>
      <c r="D292"/>
      <c r="E292"/>
      <c r="F292"/>
      <c r="G292"/>
      <c r="H292"/>
      <c r="I292"/>
      <c r="J292" s="112" t="e">
        <f t="shared" si="19"/>
        <v>#DIV/0!</v>
      </c>
      <c r="K292" s="112" t="e">
        <f t="shared" si="20"/>
        <v>#DIV/0!</v>
      </c>
      <c r="L292"/>
      <c r="M292"/>
      <c r="O292"/>
      <c r="P292"/>
    </row>
    <row r="293" spans="1:16" x14ac:dyDescent="0.25">
      <c r="A293" s="93"/>
      <c r="B293" s="94"/>
      <c r="C293" s="95"/>
      <c r="D293"/>
      <c r="E293"/>
      <c r="F293"/>
      <c r="G293"/>
      <c r="H293"/>
      <c r="I293"/>
      <c r="J293" s="112" t="e">
        <f t="shared" si="19"/>
        <v>#DIV/0!</v>
      </c>
      <c r="K293" s="112" t="e">
        <f t="shared" si="20"/>
        <v>#DIV/0!</v>
      </c>
      <c r="L293"/>
      <c r="M293"/>
      <c r="O293"/>
      <c r="P293"/>
    </row>
    <row r="294" spans="1:16" x14ac:dyDescent="0.25">
      <c r="A294" s="93"/>
      <c r="B294" s="94"/>
      <c r="C294" s="95"/>
      <c r="D294"/>
      <c r="E294"/>
      <c r="F294"/>
      <c r="G294"/>
      <c r="H294"/>
      <c r="I294"/>
      <c r="J294" s="112" t="e">
        <f t="shared" si="19"/>
        <v>#DIV/0!</v>
      </c>
      <c r="K294" s="112" t="e">
        <f t="shared" si="20"/>
        <v>#DIV/0!</v>
      </c>
      <c r="L294"/>
      <c r="M294"/>
      <c r="O294"/>
      <c r="P294"/>
    </row>
    <row r="295" spans="1:16" x14ac:dyDescent="0.25">
      <c r="A295" s="93"/>
      <c r="B295" s="94"/>
      <c r="C295" s="95"/>
      <c r="D295"/>
      <c r="E295"/>
      <c r="F295"/>
      <c r="G295"/>
      <c r="H295"/>
      <c r="I295"/>
      <c r="J295" s="112" t="e">
        <f t="shared" si="19"/>
        <v>#DIV/0!</v>
      </c>
      <c r="K295" s="112" t="e">
        <f t="shared" si="20"/>
        <v>#DIV/0!</v>
      </c>
      <c r="L295"/>
      <c r="M295"/>
      <c r="O295"/>
      <c r="P295"/>
    </row>
    <row r="296" spans="1:16" x14ac:dyDescent="0.25">
      <c r="A296" s="93"/>
      <c r="B296" s="94"/>
      <c r="C296" s="95"/>
      <c r="D296"/>
      <c r="E296"/>
      <c r="F296"/>
      <c r="G296"/>
      <c r="H296"/>
      <c r="I296"/>
      <c r="J296" s="112" t="e">
        <f t="shared" si="19"/>
        <v>#DIV/0!</v>
      </c>
      <c r="K296" s="112" t="e">
        <f t="shared" si="20"/>
        <v>#DIV/0!</v>
      </c>
      <c r="L296"/>
      <c r="M296"/>
      <c r="O296"/>
      <c r="P296"/>
    </row>
    <row r="297" spans="1:16" x14ac:dyDescent="0.25">
      <c r="A297" s="93"/>
      <c r="B297" s="94"/>
      <c r="C297" s="95"/>
      <c r="D297"/>
      <c r="E297"/>
      <c r="F297"/>
      <c r="G297"/>
      <c r="H297"/>
      <c r="I297"/>
      <c r="J297" s="112" t="e">
        <f t="shared" si="19"/>
        <v>#DIV/0!</v>
      </c>
      <c r="K297" s="112" t="e">
        <f t="shared" si="20"/>
        <v>#DIV/0!</v>
      </c>
      <c r="L297"/>
      <c r="M297"/>
      <c r="O297"/>
      <c r="P297"/>
    </row>
    <row r="298" spans="1:16" x14ac:dyDescent="0.25">
      <c r="A298" s="93"/>
      <c r="B298" s="94"/>
      <c r="C298" s="95"/>
      <c r="D298"/>
      <c r="E298"/>
      <c r="F298"/>
      <c r="G298"/>
      <c r="H298"/>
      <c r="I298"/>
      <c r="J298" s="112" t="e">
        <f t="shared" si="19"/>
        <v>#DIV/0!</v>
      </c>
      <c r="K298" s="112" t="e">
        <f t="shared" si="20"/>
        <v>#DIV/0!</v>
      </c>
      <c r="L298"/>
      <c r="M298"/>
      <c r="O298"/>
      <c r="P298"/>
    </row>
    <row r="299" spans="1:16" x14ac:dyDescent="0.25">
      <c r="A299" s="93"/>
      <c r="B299" s="94"/>
      <c r="C299" s="95"/>
      <c r="D299"/>
      <c r="E299"/>
      <c r="F299"/>
      <c r="G299"/>
      <c r="H299"/>
      <c r="I299"/>
      <c r="J299" s="112" t="e">
        <f t="shared" si="19"/>
        <v>#DIV/0!</v>
      </c>
      <c r="K299" s="112" t="e">
        <f t="shared" si="20"/>
        <v>#DIV/0!</v>
      </c>
      <c r="L299"/>
      <c r="M299"/>
      <c r="O299"/>
      <c r="P299"/>
    </row>
    <row r="300" spans="1:16" x14ac:dyDescent="0.25">
      <c r="A300" s="93"/>
      <c r="B300" s="94"/>
      <c r="C300" s="95"/>
      <c r="D300"/>
      <c r="E300"/>
      <c r="F300"/>
      <c r="G300"/>
      <c r="H300"/>
      <c r="I300"/>
      <c r="J300" s="112" t="e">
        <f t="shared" si="19"/>
        <v>#DIV/0!</v>
      </c>
      <c r="K300" s="112" t="e">
        <f t="shared" si="20"/>
        <v>#DIV/0!</v>
      </c>
      <c r="L300"/>
      <c r="M300"/>
      <c r="O300"/>
      <c r="P300"/>
    </row>
    <row r="301" spans="1:16" x14ac:dyDescent="0.25">
      <c r="A301" s="93"/>
      <c r="B301" s="94"/>
      <c r="C301" s="95"/>
      <c r="D301"/>
      <c r="E301"/>
      <c r="F301"/>
      <c r="G301"/>
      <c r="H301"/>
      <c r="I301"/>
      <c r="J301" s="112" t="e">
        <f t="shared" si="19"/>
        <v>#DIV/0!</v>
      </c>
      <c r="K301" s="112" t="e">
        <f t="shared" si="20"/>
        <v>#DIV/0!</v>
      </c>
      <c r="L301"/>
      <c r="M301"/>
      <c r="O301"/>
      <c r="P301"/>
    </row>
    <row r="302" spans="1:16" x14ac:dyDescent="0.25">
      <c r="A302" s="93"/>
      <c r="B302" s="94"/>
      <c r="C302" s="95"/>
      <c r="D302"/>
      <c r="E302"/>
      <c r="F302"/>
      <c r="G302"/>
      <c r="H302"/>
      <c r="I302"/>
      <c r="J302" s="112" t="e">
        <f t="shared" si="19"/>
        <v>#DIV/0!</v>
      </c>
      <c r="K302" s="112" t="e">
        <f t="shared" si="20"/>
        <v>#DIV/0!</v>
      </c>
      <c r="L302"/>
      <c r="M302"/>
      <c r="O302"/>
      <c r="P302"/>
    </row>
    <row r="303" spans="1:16" x14ac:dyDescent="0.25">
      <c r="A303" s="93"/>
      <c r="B303" s="94"/>
      <c r="C303" s="95"/>
      <c r="D303"/>
      <c r="E303"/>
      <c r="F303"/>
      <c r="G303"/>
      <c r="H303"/>
      <c r="I303"/>
      <c r="J303" s="112" t="e">
        <f t="shared" si="19"/>
        <v>#DIV/0!</v>
      </c>
      <c r="K303" s="112" t="e">
        <f t="shared" si="20"/>
        <v>#DIV/0!</v>
      </c>
      <c r="L303"/>
      <c r="M303"/>
      <c r="O303"/>
      <c r="P303"/>
    </row>
    <row r="304" spans="1:16" x14ac:dyDescent="0.25">
      <c r="A304" s="93"/>
      <c r="B304" s="94"/>
      <c r="C304" s="95"/>
      <c r="D304"/>
      <c r="E304"/>
      <c r="F304"/>
      <c r="G304"/>
      <c r="H304"/>
      <c r="I304"/>
      <c r="J304" s="112" t="e">
        <f t="shared" si="19"/>
        <v>#DIV/0!</v>
      </c>
      <c r="K304" s="112" t="e">
        <f t="shared" si="20"/>
        <v>#DIV/0!</v>
      </c>
      <c r="L304"/>
      <c r="M304"/>
      <c r="O304"/>
      <c r="P304"/>
    </row>
    <row r="305" spans="1:16" x14ac:dyDescent="0.25">
      <c r="A305" s="93"/>
      <c r="B305" s="94"/>
      <c r="C305" s="95"/>
      <c r="D305"/>
      <c r="E305"/>
      <c r="F305"/>
      <c r="G305"/>
      <c r="H305"/>
      <c r="I305"/>
      <c r="J305" s="112" t="e">
        <f t="shared" si="19"/>
        <v>#DIV/0!</v>
      </c>
      <c r="K305" s="112" t="e">
        <f t="shared" si="20"/>
        <v>#DIV/0!</v>
      </c>
      <c r="L305"/>
      <c r="M305"/>
      <c r="O305"/>
      <c r="P305"/>
    </row>
    <row r="306" spans="1:16" x14ac:dyDescent="0.25">
      <c r="A306" s="93"/>
      <c r="B306" s="94"/>
      <c r="C306" s="95"/>
      <c r="D306"/>
      <c r="E306"/>
      <c r="F306"/>
      <c r="G306"/>
      <c r="H306"/>
      <c r="I306"/>
      <c r="J306" s="112" t="e">
        <f t="shared" si="19"/>
        <v>#DIV/0!</v>
      </c>
      <c r="K306" s="112" t="e">
        <f t="shared" si="20"/>
        <v>#DIV/0!</v>
      </c>
      <c r="L306"/>
      <c r="M306"/>
      <c r="O306"/>
      <c r="P306"/>
    </row>
    <row r="307" spans="1:16" x14ac:dyDescent="0.25">
      <c r="A307" s="93"/>
      <c r="B307" s="94"/>
      <c r="C307" s="95"/>
      <c r="D307"/>
      <c r="E307"/>
      <c r="F307"/>
      <c r="G307"/>
      <c r="H307"/>
      <c r="I307"/>
      <c r="J307" s="112" t="e">
        <f t="shared" si="19"/>
        <v>#DIV/0!</v>
      </c>
      <c r="K307" s="112" t="e">
        <f t="shared" si="20"/>
        <v>#DIV/0!</v>
      </c>
      <c r="L307"/>
      <c r="M307"/>
      <c r="O307"/>
      <c r="P307"/>
    </row>
    <row r="308" spans="1:16" x14ac:dyDescent="0.25">
      <c r="A308" s="93"/>
      <c r="B308" s="94"/>
      <c r="C308" s="95"/>
      <c r="D308"/>
      <c r="E308"/>
      <c r="F308"/>
      <c r="G308"/>
      <c r="H308"/>
      <c r="I308"/>
      <c r="J308" s="112" t="e">
        <f t="shared" si="19"/>
        <v>#DIV/0!</v>
      </c>
      <c r="K308" s="112" t="e">
        <f t="shared" si="20"/>
        <v>#DIV/0!</v>
      </c>
      <c r="L308"/>
      <c r="M308"/>
      <c r="O308"/>
      <c r="P308"/>
    </row>
    <row r="309" spans="1:16" x14ac:dyDescent="0.25">
      <c r="A309" s="93"/>
      <c r="B309" s="94"/>
      <c r="C309" s="95"/>
      <c r="D309"/>
      <c r="E309"/>
      <c r="F309"/>
      <c r="G309"/>
      <c r="H309"/>
      <c r="I309"/>
      <c r="J309" s="112" t="e">
        <f t="shared" si="19"/>
        <v>#DIV/0!</v>
      </c>
      <c r="K309" s="112" t="e">
        <f t="shared" si="20"/>
        <v>#DIV/0!</v>
      </c>
      <c r="L309"/>
      <c r="M309"/>
      <c r="O309"/>
      <c r="P309"/>
    </row>
    <row r="310" spans="1:16" x14ac:dyDescent="0.25">
      <c r="A310" s="93"/>
      <c r="B310" s="94"/>
      <c r="C310" s="95"/>
      <c r="D310"/>
      <c r="E310"/>
      <c r="F310"/>
      <c r="G310"/>
      <c r="H310"/>
      <c r="I310"/>
      <c r="J310" s="112" t="e">
        <f t="shared" si="19"/>
        <v>#DIV/0!</v>
      </c>
      <c r="K310" s="112" t="e">
        <f t="shared" si="20"/>
        <v>#DIV/0!</v>
      </c>
      <c r="L310"/>
      <c r="M310"/>
      <c r="O310"/>
      <c r="P310"/>
    </row>
    <row r="311" spans="1:16" x14ac:dyDescent="0.25">
      <c r="A311" s="93"/>
      <c r="B311" s="94"/>
      <c r="C311" s="95"/>
      <c r="D311"/>
      <c r="E311"/>
      <c r="F311"/>
      <c r="G311"/>
      <c r="H311"/>
      <c r="I311"/>
      <c r="J311" s="112" t="e">
        <f t="shared" si="19"/>
        <v>#DIV/0!</v>
      </c>
      <c r="K311" s="112" t="e">
        <f t="shared" si="20"/>
        <v>#DIV/0!</v>
      </c>
      <c r="L311"/>
      <c r="M311"/>
      <c r="O311"/>
      <c r="P311"/>
    </row>
    <row r="312" spans="1:16" x14ac:dyDescent="0.25">
      <c r="A312" s="93"/>
      <c r="B312" s="94"/>
      <c r="C312" s="95"/>
      <c r="D312"/>
      <c r="E312"/>
      <c r="F312"/>
      <c r="G312"/>
      <c r="H312"/>
      <c r="I312"/>
      <c r="J312" s="112" t="e">
        <f t="shared" si="19"/>
        <v>#DIV/0!</v>
      </c>
      <c r="K312" s="112" t="e">
        <f t="shared" si="20"/>
        <v>#DIV/0!</v>
      </c>
      <c r="L312"/>
      <c r="M312"/>
      <c r="O312"/>
      <c r="P312"/>
    </row>
    <row r="313" spans="1:16" x14ac:dyDescent="0.25">
      <c r="A313" s="93"/>
      <c r="B313" s="94"/>
      <c r="C313" s="95"/>
      <c r="D313"/>
      <c r="E313"/>
      <c r="F313"/>
      <c r="G313"/>
      <c r="H313"/>
      <c r="I313"/>
      <c r="J313" s="112" t="e">
        <f t="shared" si="19"/>
        <v>#DIV/0!</v>
      </c>
      <c r="K313" s="112" t="e">
        <f t="shared" si="20"/>
        <v>#DIV/0!</v>
      </c>
      <c r="L313"/>
      <c r="M313"/>
      <c r="O313"/>
      <c r="P313"/>
    </row>
    <row r="314" spans="1:16" x14ac:dyDescent="0.25">
      <c r="A314" s="93"/>
      <c r="B314" s="94"/>
      <c r="C314" s="95"/>
      <c r="D314"/>
      <c r="E314"/>
      <c r="F314"/>
      <c r="G314"/>
      <c r="H314"/>
      <c r="I314"/>
      <c r="J314" s="112" t="e">
        <f t="shared" si="19"/>
        <v>#DIV/0!</v>
      </c>
      <c r="K314" s="112" t="e">
        <f t="shared" si="20"/>
        <v>#DIV/0!</v>
      </c>
      <c r="L314"/>
      <c r="M314"/>
      <c r="O314"/>
      <c r="P314"/>
    </row>
    <row r="315" spans="1:16" x14ac:dyDescent="0.25">
      <c r="A315" s="93"/>
      <c r="B315" s="94"/>
      <c r="C315" s="95"/>
      <c r="D315"/>
      <c r="E315"/>
      <c r="F315"/>
      <c r="G315"/>
      <c r="H315"/>
      <c r="I315"/>
      <c r="J315" s="112" t="e">
        <f t="shared" si="19"/>
        <v>#DIV/0!</v>
      </c>
      <c r="K315" s="112" t="e">
        <f t="shared" si="20"/>
        <v>#DIV/0!</v>
      </c>
      <c r="L315"/>
      <c r="M315"/>
      <c r="O315"/>
      <c r="P315"/>
    </row>
    <row r="316" spans="1:16" x14ac:dyDescent="0.25">
      <c r="A316" s="93"/>
      <c r="B316" s="94"/>
      <c r="C316" s="95"/>
      <c r="D316"/>
      <c r="E316"/>
      <c r="F316"/>
      <c r="G316"/>
      <c r="H316"/>
      <c r="I316"/>
      <c r="J316" s="112" t="e">
        <f t="shared" si="19"/>
        <v>#DIV/0!</v>
      </c>
      <c r="K316" s="112" t="e">
        <f t="shared" si="20"/>
        <v>#DIV/0!</v>
      </c>
      <c r="L316"/>
      <c r="M316"/>
      <c r="O316"/>
      <c r="P316"/>
    </row>
    <row r="317" spans="1:16" x14ac:dyDescent="0.25">
      <c r="A317" s="93"/>
      <c r="B317" s="94"/>
      <c r="C317" s="95"/>
      <c r="D317"/>
      <c r="E317"/>
      <c r="F317"/>
      <c r="G317"/>
      <c r="H317"/>
      <c r="I317"/>
      <c r="J317" s="112" t="e">
        <f t="shared" si="19"/>
        <v>#DIV/0!</v>
      </c>
      <c r="K317" s="112" t="e">
        <f t="shared" si="20"/>
        <v>#DIV/0!</v>
      </c>
      <c r="L317"/>
      <c r="M317"/>
      <c r="O317"/>
      <c r="P317"/>
    </row>
    <row r="318" spans="1:16" x14ac:dyDescent="0.25">
      <c r="A318" s="93"/>
      <c r="B318" s="94"/>
      <c r="C318" s="95"/>
      <c r="D318"/>
      <c r="E318"/>
      <c r="F318"/>
      <c r="G318"/>
      <c r="H318"/>
      <c r="I318"/>
      <c r="J318" s="112" t="e">
        <f t="shared" si="19"/>
        <v>#DIV/0!</v>
      </c>
      <c r="K318" s="112" t="e">
        <f t="shared" si="20"/>
        <v>#DIV/0!</v>
      </c>
      <c r="L318"/>
      <c r="M318"/>
      <c r="O318"/>
      <c r="P318"/>
    </row>
    <row r="319" spans="1:16" x14ac:dyDescent="0.25">
      <c r="A319" s="93"/>
      <c r="B319" s="94"/>
      <c r="C319" s="95"/>
      <c r="D319"/>
      <c r="E319"/>
      <c r="F319"/>
      <c r="G319"/>
      <c r="H319"/>
      <c r="I319"/>
      <c r="J319" s="112" t="e">
        <f t="shared" si="19"/>
        <v>#DIV/0!</v>
      </c>
      <c r="K319" s="112" t="e">
        <f t="shared" si="20"/>
        <v>#DIV/0!</v>
      </c>
      <c r="L319"/>
      <c r="M319"/>
      <c r="O319"/>
      <c r="P319"/>
    </row>
    <row r="320" spans="1:16" x14ac:dyDescent="0.25">
      <c r="A320" s="93"/>
      <c r="B320" s="94"/>
      <c r="C320" s="95"/>
      <c r="D320"/>
      <c r="E320"/>
      <c r="F320"/>
      <c r="G320"/>
      <c r="H320"/>
      <c r="I320"/>
      <c r="J320" s="112" t="e">
        <f t="shared" si="19"/>
        <v>#DIV/0!</v>
      </c>
      <c r="K320" s="112" t="e">
        <f t="shared" si="20"/>
        <v>#DIV/0!</v>
      </c>
      <c r="L320"/>
      <c r="M320"/>
      <c r="O320"/>
      <c r="P320"/>
    </row>
    <row r="321" spans="1:16" x14ac:dyDescent="0.25">
      <c r="A321" s="93"/>
      <c r="B321" s="94"/>
      <c r="C321" s="95"/>
      <c r="D321"/>
      <c r="E321"/>
      <c r="F321"/>
      <c r="G321"/>
      <c r="H321"/>
      <c r="I321"/>
      <c r="J321" s="112" t="e">
        <f t="shared" si="19"/>
        <v>#DIV/0!</v>
      </c>
      <c r="K321" s="112" t="e">
        <f t="shared" si="20"/>
        <v>#DIV/0!</v>
      </c>
      <c r="L321"/>
      <c r="M321"/>
      <c r="O321"/>
      <c r="P321"/>
    </row>
    <row r="322" spans="1:16" x14ac:dyDescent="0.25">
      <c r="A322" s="93"/>
      <c r="B322" s="94"/>
      <c r="C322" s="95"/>
      <c r="D322"/>
      <c r="E322"/>
      <c r="F322"/>
      <c r="G322"/>
      <c r="H322"/>
      <c r="I322"/>
      <c r="J322" s="112" t="e">
        <f t="shared" si="19"/>
        <v>#DIV/0!</v>
      </c>
      <c r="K322" s="112" t="e">
        <f t="shared" si="20"/>
        <v>#DIV/0!</v>
      </c>
      <c r="L322"/>
      <c r="M322"/>
      <c r="O322"/>
      <c r="P322"/>
    </row>
    <row r="323" spans="1:16" x14ac:dyDescent="0.25">
      <c r="A323" s="93"/>
      <c r="B323" s="94"/>
      <c r="C323" s="95"/>
      <c r="D323"/>
      <c r="E323"/>
      <c r="F323"/>
      <c r="G323"/>
      <c r="H323"/>
      <c r="I323"/>
      <c r="J323" s="112" t="e">
        <f t="shared" si="19"/>
        <v>#DIV/0!</v>
      </c>
      <c r="K323" s="112" t="e">
        <f t="shared" si="20"/>
        <v>#DIV/0!</v>
      </c>
      <c r="L323"/>
      <c r="M323"/>
      <c r="O323"/>
      <c r="P323"/>
    </row>
    <row r="324" spans="1:16" x14ac:dyDescent="0.25">
      <c r="A324" s="93"/>
      <c r="B324" s="94"/>
      <c r="C324" s="95"/>
      <c r="D324"/>
      <c r="E324"/>
      <c r="F324"/>
      <c r="G324"/>
      <c r="H324"/>
      <c r="I324"/>
      <c r="J324" s="112" t="e">
        <f t="shared" ref="J324:J387" si="23">(B324-B325)/B325</f>
        <v>#DIV/0!</v>
      </c>
      <c r="K324" s="112" t="e">
        <f t="shared" ref="K324:K387" si="24">(C324-C325)/C325</f>
        <v>#DIV/0!</v>
      </c>
      <c r="L324"/>
      <c r="M324"/>
      <c r="O324"/>
      <c r="P324"/>
    </row>
    <row r="325" spans="1:16" x14ac:dyDescent="0.25">
      <c r="A325" s="93"/>
      <c r="B325" s="94"/>
      <c r="C325" s="95"/>
      <c r="D325"/>
      <c r="E325"/>
      <c r="F325"/>
      <c r="G325"/>
      <c r="H325"/>
      <c r="I325"/>
      <c r="J325" s="112" t="e">
        <f t="shared" si="23"/>
        <v>#DIV/0!</v>
      </c>
      <c r="K325" s="112" t="e">
        <f t="shared" si="24"/>
        <v>#DIV/0!</v>
      </c>
      <c r="L325"/>
      <c r="M325"/>
      <c r="O325"/>
      <c r="P325"/>
    </row>
    <row r="326" spans="1:16" x14ac:dyDescent="0.25">
      <c r="A326" s="93"/>
      <c r="B326" s="94"/>
      <c r="C326" s="95"/>
      <c r="D326"/>
      <c r="E326"/>
      <c r="F326"/>
      <c r="G326"/>
      <c r="H326"/>
      <c r="I326"/>
      <c r="J326" s="112" t="e">
        <f t="shared" si="23"/>
        <v>#DIV/0!</v>
      </c>
      <c r="K326" s="112" t="e">
        <f t="shared" si="24"/>
        <v>#DIV/0!</v>
      </c>
      <c r="L326"/>
      <c r="M326"/>
      <c r="O326"/>
      <c r="P326"/>
    </row>
    <row r="327" spans="1:16" x14ac:dyDescent="0.25">
      <c r="A327" s="93"/>
      <c r="B327" s="94"/>
      <c r="C327" s="95"/>
      <c r="D327"/>
      <c r="E327"/>
      <c r="F327"/>
      <c r="G327"/>
      <c r="H327"/>
      <c r="I327"/>
      <c r="J327" s="112" t="e">
        <f t="shared" si="23"/>
        <v>#DIV/0!</v>
      </c>
      <c r="K327" s="112" t="e">
        <f t="shared" si="24"/>
        <v>#DIV/0!</v>
      </c>
      <c r="L327"/>
      <c r="M327"/>
      <c r="O327"/>
      <c r="P327"/>
    </row>
    <row r="328" spans="1:16" x14ac:dyDescent="0.25">
      <c r="A328" s="93"/>
      <c r="B328" s="94"/>
      <c r="C328" s="95"/>
      <c r="D328"/>
      <c r="E328"/>
      <c r="F328"/>
      <c r="G328"/>
      <c r="H328"/>
      <c r="I328"/>
      <c r="J328" s="112" t="e">
        <f t="shared" si="23"/>
        <v>#DIV/0!</v>
      </c>
      <c r="K328" s="112" t="e">
        <f t="shared" si="24"/>
        <v>#DIV/0!</v>
      </c>
      <c r="L328"/>
      <c r="M328"/>
      <c r="O328"/>
      <c r="P328"/>
    </row>
    <row r="329" spans="1:16" x14ac:dyDescent="0.25">
      <c r="A329" s="93"/>
      <c r="B329" s="94"/>
      <c r="C329" s="95"/>
      <c r="D329"/>
      <c r="E329"/>
      <c r="F329"/>
      <c r="G329"/>
      <c r="H329"/>
      <c r="I329"/>
      <c r="J329" s="112" t="e">
        <f t="shared" si="23"/>
        <v>#DIV/0!</v>
      </c>
      <c r="K329" s="112" t="e">
        <f t="shared" si="24"/>
        <v>#DIV/0!</v>
      </c>
      <c r="L329"/>
      <c r="M329"/>
      <c r="O329"/>
      <c r="P329"/>
    </row>
    <row r="330" spans="1:16" x14ac:dyDescent="0.25">
      <c r="A330" s="93"/>
      <c r="B330" s="94"/>
      <c r="C330" s="95"/>
      <c r="D330"/>
      <c r="E330"/>
      <c r="F330"/>
      <c r="G330"/>
      <c r="H330"/>
      <c r="I330"/>
      <c r="J330" s="112" t="e">
        <f t="shared" si="23"/>
        <v>#DIV/0!</v>
      </c>
      <c r="K330" s="112" t="e">
        <f t="shared" si="24"/>
        <v>#DIV/0!</v>
      </c>
      <c r="L330"/>
      <c r="M330"/>
      <c r="O330"/>
      <c r="P330"/>
    </row>
    <row r="331" spans="1:16" x14ac:dyDescent="0.25">
      <c r="A331" s="93"/>
      <c r="B331" s="94"/>
      <c r="C331" s="95"/>
      <c r="D331"/>
      <c r="E331"/>
      <c r="F331"/>
      <c r="G331"/>
      <c r="H331"/>
      <c r="I331"/>
      <c r="J331" s="112" t="e">
        <f t="shared" si="23"/>
        <v>#DIV/0!</v>
      </c>
      <c r="K331" s="112" t="e">
        <f t="shared" si="24"/>
        <v>#DIV/0!</v>
      </c>
      <c r="L331"/>
      <c r="M331"/>
      <c r="O331"/>
      <c r="P331"/>
    </row>
    <row r="332" spans="1:16" x14ac:dyDescent="0.25">
      <c r="A332" s="93"/>
      <c r="B332" s="94"/>
      <c r="C332" s="95"/>
      <c r="D332"/>
      <c r="E332"/>
      <c r="F332"/>
      <c r="G332"/>
      <c r="H332"/>
      <c r="I332"/>
      <c r="J332" s="112" t="e">
        <f t="shared" si="23"/>
        <v>#DIV/0!</v>
      </c>
      <c r="K332" s="112" t="e">
        <f t="shared" si="24"/>
        <v>#DIV/0!</v>
      </c>
      <c r="L332"/>
      <c r="M332"/>
      <c r="O332"/>
      <c r="P332"/>
    </row>
    <row r="333" spans="1:16" x14ac:dyDescent="0.25">
      <c r="A333" s="93"/>
      <c r="B333" s="94"/>
      <c r="C333" s="95"/>
      <c r="D333"/>
      <c r="E333"/>
      <c r="F333"/>
      <c r="G333"/>
      <c r="H333"/>
      <c r="I333"/>
      <c r="J333" s="112" t="e">
        <f t="shared" si="23"/>
        <v>#DIV/0!</v>
      </c>
      <c r="K333" s="112" t="e">
        <f t="shared" si="24"/>
        <v>#DIV/0!</v>
      </c>
      <c r="L333"/>
      <c r="M333"/>
      <c r="O333"/>
      <c r="P333"/>
    </row>
    <row r="334" spans="1:16" x14ac:dyDescent="0.25">
      <c r="A334" s="93"/>
      <c r="B334" s="94"/>
      <c r="C334" s="95"/>
      <c r="D334"/>
      <c r="E334"/>
      <c r="F334"/>
      <c r="G334"/>
      <c r="H334"/>
      <c r="I334"/>
      <c r="J334" s="112" t="e">
        <f t="shared" si="23"/>
        <v>#DIV/0!</v>
      </c>
      <c r="K334" s="112" t="e">
        <f t="shared" si="24"/>
        <v>#DIV/0!</v>
      </c>
      <c r="L334"/>
      <c r="M334"/>
      <c r="O334"/>
      <c r="P334"/>
    </row>
    <row r="335" spans="1:16" x14ac:dyDescent="0.25">
      <c r="A335" s="93"/>
      <c r="B335" s="94"/>
      <c r="C335" s="95"/>
      <c r="D335"/>
      <c r="E335"/>
      <c r="F335"/>
      <c r="G335"/>
      <c r="H335"/>
      <c r="I335"/>
      <c r="J335" s="112" t="e">
        <f t="shared" si="23"/>
        <v>#DIV/0!</v>
      </c>
      <c r="K335" s="112" t="e">
        <f t="shared" si="24"/>
        <v>#DIV/0!</v>
      </c>
      <c r="L335"/>
      <c r="M335"/>
      <c r="O335"/>
      <c r="P335"/>
    </row>
    <row r="336" spans="1:16" x14ac:dyDescent="0.25">
      <c r="A336" s="93"/>
      <c r="B336" s="94"/>
      <c r="C336" s="95"/>
      <c r="D336"/>
      <c r="E336"/>
      <c r="F336"/>
      <c r="G336"/>
      <c r="H336"/>
      <c r="I336"/>
      <c r="J336" s="112" t="e">
        <f t="shared" si="23"/>
        <v>#DIV/0!</v>
      </c>
      <c r="K336" s="112" t="e">
        <f t="shared" si="24"/>
        <v>#DIV/0!</v>
      </c>
      <c r="L336"/>
      <c r="M336"/>
      <c r="O336"/>
      <c r="P336"/>
    </row>
    <row r="337" spans="1:16" x14ac:dyDescent="0.25">
      <c r="A337" s="93"/>
      <c r="B337" s="94"/>
      <c r="C337" s="95"/>
      <c r="D337"/>
      <c r="E337"/>
      <c r="F337"/>
      <c r="G337"/>
      <c r="H337"/>
      <c r="I337"/>
      <c r="J337" s="112" t="e">
        <f t="shared" si="23"/>
        <v>#DIV/0!</v>
      </c>
      <c r="K337" s="112" t="e">
        <f t="shared" si="24"/>
        <v>#DIV/0!</v>
      </c>
      <c r="L337"/>
      <c r="M337"/>
      <c r="O337"/>
      <c r="P337"/>
    </row>
    <row r="338" spans="1:16" x14ac:dyDescent="0.25">
      <c r="A338" s="93"/>
      <c r="B338" s="94"/>
      <c r="C338" s="95"/>
      <c r="D338"/>
      <c r="E338"/>
      <c r="F338"/>
      <c r="G338"/>
      <c r="H338"/>
      <c r="I338"/>
      <c r="J338" s="112" t="e">
        <f t="shared" si="23"/>
        <v>#DIV/0!</v>
      </c>
      <c r="K338" s="112" t="e">
        <f t="shared" si="24"/>
        <v>#DIV/0!</v>
      </c>
      <c r="L338"/>
      <c r="M338"/>
      <c r="O338"/>
      <c r="P338"/>
    </row>
    <row r="339" spans="1:16" x14ac:dyDescent="0.25">
      <c r="A339" s="93"/>
      <c r="B339" s="94"/>
      <c r="C339" s="95"/>
      <c r="D339"/>
      <c r="E339"/>
      <c r="F339"/>
      <c r="G339"/>
      <c r="H339"/>
      <c r="I339"/>
      <c r="J339" s="112" t="e">
        <f t="shared" si="23"/>
        <v>#DIV/0!</v>
      </c>
      <c r="K339" s="112" t="e">
        <f t="shared" si="24"/>
        <v>#DIV/0!</v>
      </c>
      <c r="L339"/>
      <c r="M339"/>
      <c r="O339"/>
      <c r="P339"/>
    </row>
    <row r="340" spans="1:16" x14ac:dyDescent="0.25">
      <c r="A340" s="93"/>
      <c r="B340" s="94"/>
      <c r="C340" s="95"/>
      <c r="D340"/>
      <c r="E340"/>
      <c r="F340"/>
      <c r="G340"/>
      <c r="H340"/>
      <c r="I340"/>
      <c r="J340" s="112" t="e">
        <f t="shared" si="23"/>
        <v>#DIV/0!</v>
      </c>
      <c r="K340" s="112" t="e">
        <f t="shared" si="24"/>
        <v>#DIV/0!</v>
      </c>
      <c r="L340"/>
      <c r="M340"/>
      <c r="O340"/>
      <c r="P340"/>
    </row>
    <row r="341" spans="1:16" x14ac:dyDescent="0.25">
      <c r="A341" s="93"/>
      <c r="B341" s="94"/>
      <c r="C341" s="95"/>
      <c r="D341"/>
      <c r="E341"/>
      <c r="F341"/>
      <c r="G341"/>
      <c r="H341"/>
      <c r="I341"/>
      <c r="J341" s="112" t="e">
        <f t="shared" si="23"/>
        <v>#DIV/0!</v>
      </c>
      <c r="K341" s="112" t="e">
        <f t="shared" si="24"/>
        <v>#DIV/0!</v>
      </c>
      <c r="L341"/>
      <c r="M341"/>
      <c r="O341"/>
      <c r="P341"/>
    </row>
    <row r="342" spans="1:16" x14ac:dyDescent="0.25">
      <c r="A342" s="93"/>
      <c r="B342" s="94"/>
      <c r="C342" s="95"/>
      <c r="D342"/>
      <c r="E342"/>
      <c r="F342"/>
      <c r="G342"/>
      <c r="H342"/>
      <c r="I342"/>
      <c r="J342" s="112" t="e">
        <f t="shared" si="23"/>
        <v>#DIV/0!</v>
      </c>
      <c r="K342" s="112" t="e">
        <f t="shared" si="24"/>
        <v>#DIV/0!</v>
      </c>
      <c r="L342"/>
      <c r="M342"/>
      <c r="O342"/>
      <c r="P342"/>
    </row>
    <row r="343" spans="1:16" x14ac:dyDescent="0.25">
      <c r="A343" s="93"/>
      <c r="B343" s="94"/>
      <c r="C343" s="95"/>
      <c r="D343"/>
      <c r="E343"/>
      <c r="F343"/>
      <c r="G343"/>
      <c r="H343"/>
      <c r="I343"/>
      <c r="J343" s="112" t="e">
        <f t="shared" si="23"/>
        <v>#DIV/0!</v>
      </c>
      <c r="K343" s="112" t="e">
        <f t="shared" si="24"/>
        <v>#DIV/0!</v>
      </c>
      <c r="L343"/>
      <c r="M343"/>
      <c r="O343"/>
      <c r="P343"/>
    </row>
    <row r="344" spans="1:16" x14ac:dyDescent="0.25">
      <c r="A344" s="93"/>
      <c r="B344" s="94"/>
      <c r="C344" s="95"/>
      <c r="D344"/>
      <c r="E344"/>
      <c r="F344"/>
      <c r="G344"/>
      <c r="H344"/>
      <c r="I344"/>
      <c r="J344" s="112" t="e">
        <f t="shared" si="23"/>
        <v>#DIV/0!</v>
      </c>
      <c r="K344" s="112" t="e">
        <f t="shared" si="24"/>
        <v>#DIV/0!</v>
      </c>
      <c r="L344"/>
      <c r="M344"/>
      <c r="O344"/>
      <c r="P344"/>
    </row>
    <row r="345" spans="1:16" x14ac:dyDescent="0.25">
      <c r="A345" s="93"/>
      <c r="B345" s="94"/>
      <c r="C345" s="95"/>
      <c r="D345"/>
      <c r="E345"/>
      <c r="F345"/>
      <c r="G345"/>
      <c r="H345"/>
      <c r="I345"/>
      <c r="J345" s="112" t="e">
        <f t="shared" si="23"/>
        <v>#DIV/0!</v>
      </c>
      <c r="K345" s="112" t="e">
        <f t="shared" si="24"/>
        <v>#DIV/0!</v>
      </c>
      <c r="L345"/>
      <c r="M345"/>
      <c r="O345"/>
      <c r="P345"/>
    </row>
    <row r="346" spans="1:16" x14ac:dyDescent="0.25">
      <c r="A346" s="93"/>
      <c r="B346" s="94"/>
      <c r="C346" s="95"/>
      <c r="D346"/>
      <c r="E346"/>
      <c r="F346"/>
      <c r="G346"/>
      <c r="H346"/>
      <c r="I346"/>
      <c r="J346" s="112" t="e">
        <f t="shared" si="23"/>
        <v>#DIV/0!</v>
      </c>
      <c r="K346" s="112" t="e">
        <f t="shared" si="24"/>
        <v>#DIV/0!</v>
      </c>
      <c r="L346"/>
      <c r="M346"/>
      <c r="O346"/>
      <c r="P346"/>
    </row>
    <row r="347" spans="1:16" x14ac:dyDescent="0.25">
      <c r="A347" s="93"/>
      <c r="B347" s="94"/>
      <c r="C347" s="95"/>
      <c r="D347"/>
      <c r="E347"/>
      <c r="F347"/>
      <c r="G347"/>
      <c r="H347"/>
      <c r="I347"/>
      <c r="J347" s="112" t="e">
        <f t="shared" si="23"/>
        <v>#DIV/0!</v>
      </c>
      <c r="K347" s="112" t="e">
        <f t="shared" si="24"/>
        <v>#DIV/0!</v>
      </c>
      <c r="L347"/>
      <c r="M347"/>
      <c r="O347"/>
      <c r="P347"/>
    </row>
    <row r="348" spans="1:16" x14ac:dyDescent="0.25">
      <c r="A348" s="93"/>
      <c r="B348" s="94"/>
      <c r="C348" s="95"/>
      <c r="D348"/>
      <c r="E348"/>
      <c r="F348"/>
      <c r="G348"/>
      <c r="H348"/>
      <c r="I348"/>
      <c r="J348" s="112" t="e">
        <f t="shared" si="23"/>
        <v>#DIV/0!</v>
      </c>
      <c r="K348" s="112" t="e">
        <f t="shared" si="24"/>
        <v>#DIV/0!</v>
      </c>
      <c r="L348"/>
      <c r="M348"/>
      <c r="O348"/>
      <c r="P348"/>
    </row>
    <row r="349" spans="1:16" x14ac:dyDescent="0.25">
      <c r="A349" s="93"/>
      <c r="B349" s="94"/>
      <c r="C349" s="95"/>
      <c r="D349"/>
      <c r="E349"/>
      <c r="F349"/>
      <c r="G349"/>
      <c r="H349"/>
      <c r="I349"/>
      <c r="J349" s="112" t="e">
        <f t="shared" si="23"/>
        <v>#DIV/0!</v>
      </c>
      <c r="K349" s="112" t="e">
        <f t="shared" si="24"/>
        <v>#DIV/0!</v>
      </c>
      <c r="L349"/>
      <c r="M349"/>
      <c r="O349"/>
      <c r="P349"/>
    </row>
    <row r="350" spans="1:16" x14ac:dyDescent="0.25">
      <c r="A350" s="93"/>
      <c r="B350" s="94"/>
      <c r="C350" s="95"/>
      <c r="D350"/>
      <c r="E350"/>
      <c r="F350"/>
      <c r="G350"/>
      <c r="H350"/>
      <c r="I350"/>
      <c r="J350" s="112" t="e">
        <f t="shared" si="23"/>
        <v>#DIV/0!</v>
      </c>
      <c r="K350" s="112" t="e">
        <f t="shared" si="24"/>
        <v>#DIV/0!</v>
      </c>
      <c r="L350"/>
      <c r="M350"/>
      <c r="O350"/>
      <c r="P350"/>
    </row>
    <row r="351" spans="1:16" x14ac:dyDescent="0.25">
      <c r="A351" s="93"/>
      <c r="B351" s="94"/>
      <c r="C351" s="95"/>
      <c r="D351"/>
      <c r="E351"/>
      <c r="F351"/>
      <c r="G351"/>
      <c r="H351"/>
      <c r="I351"/>
      <c r="J351" s="112" t="e">
        <f t="shared" si="23"/>
        <v>#DIV/0!</v>
      </c>
      <c r="K351" s="112" t="e">
        <f t="shared" si="24"/>
        <v>#DIV/0!</v>
      </c>
      <c r="L351"/>
      <c r="M351"/>
      <c r="O351"/>
      <c r="P351"/>
    </row>
    <row r="352" spans="1:16" x14ac:dyDescent="0.25">
      <c r="A352" s="93"/>
      <c r="B352" s="94"/>
      <c r="C352" s="95"/>
      <c r="D352"/>
      <c r="E352"/>
      <c r="F352"/>
      <c r="G352"/>
      <c r="H352"/>
      <c r="I352"/>
      <c r="J352" s="112" t="e">
        <f t="shared" si="23"/>
        <v>#DIV/0!</v>
      </c>
      <c r="K352" s="112" t="e">
        <f t="shared" si="24"/>
        <v>#DIV/0!</v>
      </c>
      <c r="L352"/>
      <c r="M352"/>
      <c r="O352"/>
      <c r="P352"/>
    </row>
    <row r="353" spans="1:16" x14ac:dyDescent="0.25">
      <c r="A353" s="93"/>
      <c r="B353" s="94"/>
      <c r="C353" s="95"/>
      <c r="D353"/>
      <c r="E353"/>
      <c r="F353"/>
      <c r="G353"/>
      <c r="H353"/>
      <c r="I353"/>
      <c r="J353" s="112" t="e">
        <f t="shared" si="23"/>
        <v>#DIV/0!</v>
      </c>
      <c r="K353" s="112" t="e">
        <f t="shared" si="24"/>
        <v>#DIV/0!</v>
      </c>
      <c r="L353"/>
      <c r="M353"/>
      <c r="O353"/>
      <c r="P353"/>
    </row>
    <row r="354" spans="1:16" x14ac:dyDescent="0.25">
      <c r="A354" s="93"/>
      <c r="B354" s="94"/>
      <c r="C354" s="95"/>
      <c r="D354"/>
      <c r="E354"/>
      <c r="F354"/>
      <c r="G354"/>
      <c r="H354"/>
      <c r="I354"/>
      <c r="J354" s="112" t="e">
        <f t="shared" si="23"/>
        <v>#DIV/0!</v>
      </c>
      <c r="K354" s="112" t="e">
        <f t="shared" si="24"/>
        <v>#DIV/0!</v>
      </c>
      <c r="L354"/>
      <c r="M354"/>
      <c r="O354"/>
      <c r="P354"/>
    </row>
    <row r="355" spans="1:16" x14ac:dyDescent="0.25">
      <c r="A355" s="93"/>
      <c r="B355" s="94"/>
      <c r="C355" s="95"/>
      <c r="D355"/>
      <c r="E355"/>
      <c r="F355"/>
      <c r="G355"/>
      <c r="H355"/>
      <c r="I355"/>
      <c r="J355" s="112" t="e">
        <f t="shared" si="23"/>
        <v>#DIV/0!</v>
      </c>
      <c r="K355" s="112" t="e">
        <f t="shared" si="24"/>
        <v>#DIV/0!</v>
      </c>
      <c r="L355"/>
      <c r="M355"/>
      <c r="O355"/>
      <c r="P355"/>
    </row>
    <row r="356" spans="1:16" x14ac:dyDescent="0.25">
      <c r="A356" s="93"/>
      <c r="B356" s="94"/>
      <c r="C356" s="95"/>
      <c r="D356"/>
      <c r="E356"/>
      <c r="F356"/>
      <c r="G356"/>
      <c r="H356"/>
      <c r="I356"/>
      <c r="J356" s="112" t="e">
        <f t="shared" si="23"/>
        <v>#DIV/0!</v>
      </c>
      <c r="K356" s="112" t="e">
        <f t="shared" si="24"/>
        <v>#DIV/0!</v>
      </c>
      <c r="L356"/>
      <c r="M356"/>
      <c r="O356"/>
      <c r="P356"/>
    </row>
    <row r="357" spans="1:16" x14ac:dyDescent="0.25">
      <c r="A357" s="93"/>
      <c r="B357" s="94"/>
      <c r="C357" s="95"/>
      <c r="D357"/>
      <c r="E357"/>
      <c r="F357"/>
      <c r="G357"/>
      <c r="H357"/>
      <c r="I357"/>
      <c r="J357" s="112" t="e">
        <f t="shared" si="23"/>
        <v>#DIV/0!</v>
      </c>
      <c r="K357" s="112" t="e">
        <f t="shared" si="24"/>
        <v>#DIV/0!</v>
      </c>
      <c r="L357"/>
      <c r="M357"/>
      <c r="O357"/>
      <c r="P357"/>
    </row>
    <row r="358" spans="1:16" x14ac:dyDescent="0.25">
      <c r="A358" s="93"/>
      <c r="B358" s="94"/>
      <c r="C358" s="95"/>
      <c r="D358"/>
      <c r="E358"/>
      <c r="F358"/>
      <c r="G358"/>
      <c r="H358"/>
      <c r="I358"/>
      <c r="J358" s="112" t="e">
        <f t="shared" si="23"/>
        <v>#DIV/0!</v>
      </c>
      <c r="K358" s="112" t="e">
        <f t="shared" si="24"/>
        <v>#DIV/0!</v>
      </c>
      <c r="L358"/>
      <c r="M358"/>
      <c r="O358"/>
      <c r="P358"/>
    </row>
    <row r="359" spans="1:16" x14ac:dyDescent="0.25">
      <c r="A359" s="93"/>
      <c r="B359" s="94"/>
      <c r="C359" s="95"/>
      <c r="D359"/>
      <c r="E359"/>
      <c r="F359"/>
      <c r="G359"/>
      <c r="H359"/>
      <c r="I359"/>
      <c r="J359" s="112" t="e">
        <f t="shared" si="23"/>
        <v>#DIV/0!</v>
      </c>
      <c r="K359" s="112" t="e">
        <f t="shared" si="24"/>
        <v>#DIV/0!</v>
      </c>
      <c r="L359"/>
      <c r="M359"/>
      <c r="O359"/>
      <c r="P359"/>
    </row>
    <row r="360" spans="1:16" x14ac:dyDescent="0.25">
      <c r="A360" s="93"/>
      <c r="B360" s="94"/>
      <c r="C360" s="95"/>
      <c r="D360"/>
      <c r="E360"/>
      <c r="F360"/>
      <c r="G360"/>
      <c r="H360"/>
      <c r="I360"/>
      <c r="J360" s="112" t="e">
        <f t="shared" si="23"/>
        <v>#DIV/0!</v>
      </c>
      <c r="K360" s="112" t="e">
        <f t="shared" si="24"/>
        <v>#DIV/0!</v>
      </c>
      <c r="L360"/>
      <c r="M360"/>
      <c r="O360"/>
      <c r="P360"/>
    </row>
    <row r="361" spans="1:16" x14ac:dyDescent="0.25">
      <c r="A361" s="93"/>
      <c r="B361" s="94"/>
      <c r="C361" s="95"/>
      <c r="D361"/>
      <c r="E361"/>
      <c r="F361"/>
      <c r="G361"/>
      <c r="H361"/>
      <c r="I361"/>
      <c r="J361" s="112" t="e">
        <f t="shared" si="23"/>
        <v>#DIV/0!</v>
      </c>
      <c r="K361" s="112" t="e">
        <f t="shared" si="24"/>
        <v>#DIV/0!</v>
      </c>
      <c r="L361"/>
      <c r="M361"/>
      <c r="O361"/>
      <c r="P361"/>
    </row>
    <row r="362" spans="1:16" x14ac:dyDescent="0.25">
      <c r="A362" s="93"/>
      <c r="B362" s="94"/>
      <c r="C362" s="95"/>
      <c r="D362"/>
      <c r="E362"/>
      <c r="F362"/>
      <c r="G362"/>
      <c r="H362"/>
      <c r="I362"/>
      <c r="J362" s="112" t="e">
        <f t="shared" si="23"/>
        <v>#DIV/0!</v>
      </c>
      <c r="K362" s="112" t="e">
        <f t="shared" si="24"/>
        <v>#DIV/0!</v>
      </c>
      <c r="L362"/>
      <c r="M362"/>
      <c r="O362"/>
      <c r="P362"/>
    </row>
    <row r="363" spans="1:16" x14ac:dyDescent="0.25">
      <c r="A363" s="93"/>
      <c r="B363" s="94"/>
      <c r="C363" s="95"/>
      <c r="D363"/>
      <c r="E363"/>
      <c r="F363"/>
      <c r="G363"/>
      <c r="H363"/>
      <c r="I363"/>
      <c r="J363" s="112" t="e">
        <f t="shared" si="23"/>
        <v>#DIV/0!</v>
      </c>
      <c r="K363" s="112" t="e">
        <f t="shared" si="24"/>
        <v>#DIV/0!</v>
      </c>
      <c r="L363"/>
      <c r="M363"/>
      <c r="O363"/>
      <c r="P363"/>
    </row>
    <row r="364" spans="1:16" x14ac:dyDescent="0.25">
      <c r="A364" s="93"/>
      <c r="B364" s="94"/>
      <c r="C364" s="95"/>
      <c r="D364"/>
      <c r="E364"/>
      <c r="F364"/>
      <c r="G364"/>
      <c r="H364"/>
      <c r="I364"/>
      <c r="J364" s="112" t="e">
        <f t="shared" si="23"/>
        <v>#DIV/0!</v>
      </c>
      <c r="K364" s="112" t="e">
        <f t="shared" si="24"/>
        <v>#DIV/0!</v>
      </c>
      <c r="L364"/>
      <c r="M364"/>
      <c r="O364"/>
      <c r="P364"/>
    </row>
    <row r="365" spans="1:16" x14ac:dyDescent="0.25">
      <c r="A365" s="93"/>
      <c r="B365" s="94"/>
      <c r="C365" s="95"/>
      <c r="D365"/>
      <c r="E365"/>
      <c r="F365"/>
      <c r="G365"/>
      <c r="H365"/>
      <c r="I365"/>
      <c r="J365" s="112" t="e">
        <f t="shared" si="23"/>
        <v>#DIV/0!</v>
      </c>
      <c r="K365" s="112" t="e">
        <f t="shared" si="24"/>
        <v>#DIV/0!</v>
      </c>
      <c r="L365"/>
      <c r="M365"/>
      <c r="O365"/>
      <c r="P365"/>
    </row>
    <row r="366" spans="1:16" x14ac:dyDescent="0.25">
      <c r="A366" s="93"/>
      <c r="B366" s="94"/>
      <c r="C366" s="95"/>
      <c r="D366"/>
      <c r="E366"/>
      <c r="F366"/>
      <c r="G366"/>
      <c r="H366"/>
      <c r="I366"/>
      <c r="J366" s="112" t="e">
        <f t="shared" si="23"/>
        <v>#DIV/0!</v>
      </c>
      <c r="K366" s="112" t="e">
        <f t="shared" si="24"/>
        <v>#DIV/0!</v>
      </c>
      <c r="L366"/>
      <c r="M366"/>
      <c r="O366"/>
      <c r="P366"/>
    </row>
    <row r="367" spans="1:16" x14ac:dyDescent="0.25">
      <c r="A367" s="93"/>
      <c r="B367" s="94"/>
      <c r="C367" s="95"/>
      <c r="D367"/>
      <c r="E367"/>
      <c r="F367"/>
      <c r="G367"/>
      <c r="H367"/>
      <c r="I367"/>
      <c r="J367" s="112" t="e">
        <f t="shared" si="23"/>
        <v>#DIV/0!</v>
      </c>
      <c r="K367" s="112" t="e">
        <f t="shared" si="24"/>
        <v>#DIV/0!</v>
      </c>
      <c r="L367"/>
      <c r="M367"/>
      <c r="O367"/>
      <c r="P367"/>
    </row>
    <row r="368" spans="1:16" x14ac:dyDescent="0.25">
      <c r="A368" s="93"/>
      <c r="B368" s="94"/>
      <c r="C368" s="95"/>
      <c r="D368"/>
      <c r="E368"/>
      <c r="F368"/>
      <c r="G368"/>
      <c r="H368"/>
      <c r="I368"/>
      <c r="J368" s="112" t="e">
        <f t="shared" si="23"/>
        <v>#DIV/0!</v>
      </c>
      <c r="K368" s="112" t="e">
        <f t="shared" si="24"/>
        <v>#DIV/0!</v>
      </c>
      <c r="L368"/>
      <c r="M368"/>
      <c r="O368"/>
      <c r="P368"/>
    </row>
    <row r="369" spans="1:16" x14ac:dyDescent="0.25">
      <c r="A369" s="93"/>
      <c r="B369" s="94"/>
      <c r="C369" s="95"/>
      <c r="D369"/>
      <c r="E369"/>
      <c r="F369"/>
      <c r="G369"/>
      <c r="H369"/>
      <c r="I369"/>
      <c r="J369" s="112" t="e">
        <f t="shared" si="23"/>
        <v>#DIV/0!</v>
      </c>
      <c r="K369" s="112" t="e">
        <f t="shared" si="24"/>
        <v>#DIV/0!</v>
      </c>
      <c r="L369"/>
      <c r="M369"/>
      <c r="O369"/>
      <c r="P369"/>
    </row>
    <row r="370" spans="1:16" x14ac:dyDescent="0.25">
      <c r="A370" s="93"/>
      <c r="B370" s="94"/>
      <c r="C370" s="95"/>
      <c r="D370"/>
      <c r="E370"/>
      <c r="F370"/>
      <c r="G370"/>
      <c r="H370"/>
      <c r="I370"/>
      <c r="J370" s="112" t="e">
        <f t="shared" si="23"/>
        <v>#DIV/0!</v>
      </c>
      <c r="K370" s="112" t="e">
        <f t="shared" si="24"/>
        <v>#DIV/0!</v>
      </c>
      <c r="L370"/>
      <c r="M370"/>
      <c r="O370"/>
      <c r="P370"/>
    </row>
    <row r="371" spans="1:16" x14ac:dyDescent="0.25">
      <c r="A371" s="93"/>
      <c r="B371" s="94"/>
      <c r="C371" s="95"/>
      <c r="D371"/>
      <c r="E371"/>
      <c r="F371"/>
      <c r="G371"/>
      <c r="H371"/>
      <c r="I371"/>
      <c r="J371" s="112" t="e">
        <f t="shared" si="23"/>
        <v>#DIV/0!</v>
      </c>
      <c r="K371" s="112" t="e">
        <f t="shared" si="24"/>
        <v>#DIV/0!</v>
      </c>
      <c r="L371"/>
      <c r="M371"/>
      <c r="O371"/>
      <c r="P371"/>
    </row>
    <row r="372" spans="1:16" x14ac:dyDescent="0.25">
      <c r="A372" s="93"/>
      <c r="B372" s="94"/>
      <c r="C372" s="95"/>
      <c r="D372"/>
      <c r="E372"/>
      <c r="F372"/>
      <c r="G372"/>
      <c r="H372"/>
      <c r="I372"/>
      <c r="J372" s="112" t="e">
        <f t="shared" si="23"/>
        <v>#DIV/0!</v>
      </c>
      <c r="K372" s="112" t="e">
        <f t="shared" si="24"/>
        <v>#DIV/0!</v>
      </c>
      <c r="L372"/>
      <c r="M372"/>
      <c r="O372"/>
      <c r="P372"/>
    </row>
    <row r="373" spans="1:16" x14ac:dyDescent="0.25">
      <c r="A373" s="93"/>
      <c r="B373" s="94"/>
      <c r="C373" s="95"/>
      <c r="D373"/>
      <c r="E373"/>
      <c r="F373"/>
      <c r="G373"/>
      <c r="H373"/>
      <c r="I373"/>
      <c r="J373" s="112" t="e">
        <f t="shared" si="23"/>
        <v>#DIV/0!</v>
      </c>
      <c r="K373" s="112" t="e">
        <f t="shared" si="24"/>
        <v>#DIV/0!</v>
      </c>
      <c r="L373"/>
      <c r="M373"/>
      <c r="O373"/>
      <c r="P373"/>
    </row>
    <row r="374" spans="1:16" x14ac:dyDescent="0.25">
      <c r="A374" s="93"/>
      <c r="B374" s="94"/>
      <c r="C374" s="95"/>
      <c r="D374"/>
      <c r="E374"/>
      <c r="F374"/>
      <c r="G374"/>
      <c r="H374"/>
      <c r="I374"/>
      <c r="J374" s="112" t="e">
        <f t="shared" si="23"/>
        <v>#DIV/0!</v>
      </c>
      <c r="K374" s="112" t="e">
        <f t="shared" si="24"/>
        <v>#DIV/0!</v>
      </c>
      <c r="L374"/>
      <c r="M374"/>
      <c r="O374"/>
      <c r="P374"/>
    </row>
    <row r="375" spans="1:16" x14ac:dyDescent="0.25">
      <c r="A375" s="93"/>
      <c r="B375" s="94"/>
      <c r="C375" s="95"/>
      <c r="D375"/>
      <c r="E375"/>
      <c r="F375"/>
      <c r="G375"/>
      <c r="H375"/>
      <c r="I375"/>
      <c r="J375" s="112" t="e">
        <f t="shared" si="23"/>
        <v>#DIV/0!</v>
      </c>
      <c r="K375" s="112" t="e">
        <f t="shared" si="24"/>
        <v>#DIV/0!</v>
      </c>
      <c r="L375"/>
      <c r="M375"/>
      <c r="O375"/>
      <c r="P375"/>
    </row>
    <row r="376" spans="1:16" x14ac:dyDescent="0.25">
      <c r="A376" s="93"/>
      <c r="B376" s="94"/>
      <c r="C376" s="95"/>
      <c r="D376"/>
      <c r="E376"/>
      <c r="F376"/>
      <c r="G376"/>
      <c r="H376"/>
      <c r="I376"/>
      <c r="J376" s="112" t="e">
        <f t="shared" si="23"/>
        <v>#DIV/0!</v>
      </c>
      <c r="K376" s="112" t="e">
        <f t="shared" si="24"/>
        <v>#DIV/0!</v>
      </c>
      <c r="L376"/>
      <c r="M376"/>
      <c r="O376"/>
      <c r="P376"/>
    </row>
    <row r="377" spans="1:16" x14ac:dyDescent="0.25">
      <c r="A377" s="93"/>
      <c r="B377" s="94"/>
      <c r="C377" s="95"/>
      <c r="D377"/>
      <c r="E377"/>
      <c r="F377"/>
      <c r="G377"/>
      <c r="H377"/>
      <c r="I377"/>
      <c r="J377" s="112" t="e">
        <f t="shared" si="23"/>
        <v>#DIV/0!</v>
      </c>
      <c r="K377" s="112" t="e">
        <f t="shared" si="24"/>
        <v>#DIV/0!</v>
      </c>
      <c r="L377"/>
      <c r="M377"/>
      <c r="O377"/>
      <c r="P377"/>
    </row>
    <row r="378" spans="1:16" x14ac:dyDescent="0.25">
      <c r="A378" s="93"/>
      <c r="B378" s="94"/>
      <c r="C378" s="95"/>
      <c r="D378"/>
      <c r="E378"/>
      <c r="F378"/>
      <c r="G378"/>
      <c r="H378"/>
      <c r="I378"/>
      <c r="J378" s="112" t="e">
        <f t="shared" si="23"/>
        <v>#DIV/0!</v>
      </c>
      <c r="K378" s="112" t="e">
        <f t="shared" si="24"/>
        <v>#DIV/0!</v>
      </c>
      <c r="L378"/>
      <c r="M378"/>
      <c r="O378"/>
      <c r="P378"/>
    </row>
    <row r="379" spans="1:16" x14ac:dyDescent="0.25">
      <c r="A379" s="93"/>
      <c r="B379" s="94"/>
      <c r="C379" s="95"/>
      <c r="D379"/>
      <c r="E379"/>
      <c r="F379"/>
      <c r="G379"/>
      <c r="H379"/>
      <c r="I379"/>
      <c r="J379" s="112" t="e">
        <f t="shared" si="23"/>
        <v>#DIV/0!</v>
      </c>
      <c r="K379" s="112" t="e">
        <f t="shared" si="24"/>
        <v>#DIV/0!</v>
      </c>
      <c r="L379"/>
      <c r="M379"/>
      <c r="O379"/>
      <c r="P379"/>
    </row>
    <row r="380" spans="1:16" x14ac:dyDescent="0.25">
      <c r="A380" s="93"/>
      <c r="B380" s="94"/>
      <c r="C380" s="95"/>
      <c r="D380"/>
      <c r="E380"/>
      <c r="F380"/>
      <c r="G380"/>
      <c r="H380"/>
      <c r="I380"/>
      <c r="J380" s="112" t="e">
        <f t="shared" si="23"/>
        <v>#DIV/0!</v>
      </c>
      <c r="K380" s="112" t="e">
        <f t="shared" si="24"/>
        <v>#DIV/0!</v>
      </c>
      <c r="L380"/>
      <c r="M380"/>
      <c r="O380"/>
      <c r="P380"/>
    </row>
    <row r="381" spans="1:16" x14ac:dyDescent="0.25">
      <c r="A381" s="93"/>
      <c r="B381" s="94"/>
      <c r="C381" s="95"/>
      <c r="D381"/>
      <c r="E381"/>
      <c r="F381"/>
      <c r="G381"/>
      <c r="H381"/>
      <c r="I381"/>
      <c r="J381" s="112" t="e">
        <f t="shared" si="23"/>
        <v>#DIV/0!</v>
      </c>
      <c r="K381" s="112" t="e">
        <f t="shared" si="24"/>
        <v>#DIV/0!</v>
      </c>
      <c r="L381"/>
      <c r="M381"/>
      <c r="O381"/>
      <c r="P381"/>
    </row>
    <row r="382" spans="1:16" x14ac:dyDescent="0.25">
      <c r="A382" s="93"/>
      <c r="B382" s="94"/>
      <c r="C382" s="95"/>
      <c r="D382"/>
      <c r="E382"/>
      <c r="F382"/>
      <c r="G382"/>
      <c r="H382"/>
      <c r="I382"/>
      <c r="J382" s="112" t="e">
        <f t="shared" si="23"/>
        <v>#DIV/0!</v>
      </c>
      <c r="K382" s="112" t="e">
        <f t="shared" si="24"/>
        <v>#DIV/0!</v>
      </c>
      <c r="L382"/>
      <c r="M382"/>
      <c r="O382"/>
      <c r="P382"/>
    </row>
    <row r="383" spans="1:16" x14ac:dyDescent="0.25">
      <c r="A383" s="93"/>
      <c r="B383" s="94"/>
      <c r="C383" s="95"/>
      <c r="D383"/>
      <c r="E383"/>
      <c r="F383"/>
      <c r="G383"/>
      <c r="H383"/>
      <c r="I383"/>
      <c r="J383" s="112" t="e">
        <f t="shared" si="23"/>
        <v>#DIV/0!</v>
      </c>
      <c r="K383" s="112" t="e">
        <f t="shared" si="24"/>
        <v>#DIV/0!</v>
      </c>
      <c r="L383"/>
      <c r="M383"/>
      <c r="O383"/>
      <c r="P383"/>
    </row>
    <row r="384" spans="1:16" x14ac:dyDescent="0.25">
      <c r="A384" s="93"/>
      <c r="B384" s="94"/>
      <c r="C384" s="95"/>
      <c r="D384"/>
      <c r="E384"/>
      <c r="F384"/>
      <c r="G384"/>
      <c r="H384"/>
      <c r="I384"/>
      <c r="J384" s="112" t="e">
        <f t="shared" si="23"/>
        <v>#DIV/0!</v>
      </c>
      <c r="K384" s="112" t="e">
        <f t="shared" si="24"/>
        <v>#DIV/0!</v>
      </c>
      <c r="L384"/>
      <c r="M384"/>
      <c r="O384"/>
      <c r="P384"/>
    </row>
    <row r="385" spans="1:16" x14ac:dyDescent="0.25">
      <c r="A385" s="93"/>
      <c r="B385" s="94"/>
      <c r="C385" s="95"/>
      <c r="D385"/>
      <c r="E385"/>
      <c r="F385"/>
      <c r="G385"/>
      <c r="H385"/>
      <c r="I385"/>
      <c r="J385" s="112" t="e">
        <f t="shared" si="23"/>
        <v>#DIV/0!</v>
      </c>
      <c r="K385" s="112" t="e">
        <f t="shared" si="24"/>
        <v>#DIV/0!</v>
      </c>
      <c r="L385"/>
      <c r="M385"/>
      <c r="O385"/>
      <c r="P385"/>
    </row>
    <row r="386" spans="1:16" x14ac:dyDescent="0.25">
      <c r="A386" s="93"/>
      <c r="B386" s="94"/>
      <c r="C386" s="95"/>
      <c r="D386"/>
      <c r="E386"/>
      <c r="F386"/>
      <c r="G386"/>
      <c r="H386"/>
      <c r="I386"/>
      <c r="J386" s="112" t="e">
        <f t="shared" si="23"/>
        <v>#DIV/0!</v>
      </c>
      <c r="K386" s="112" t="e">
        <f t="shared" si="24"/>
        <v>#DIV/0!</v>
      </c>
      <c r="L386"/>
      <c r="M386"/>
      <c r="O386"/>
      <c r="P386"/>
    </row>
    <row r="387" spans="1:16" x14ac:dyDescent="0.25">
      <c r="A387" s="93"/>
      <c r="B387" s="94"/>
      <c r="C387" s="95"/>
      <c r="D387"/>
      <c r="E387"/>
      <c r="F387"/>
      <c r="G387"/>
      <c r="H387"/>
      <c r="I387"/>
      <c r="J387" s="112" t="e">
        <f t="shared" si="23"/>
        <v>#DIV/0!</v>
      </c>
      <c r="K387" s="112" t="e">
        <f t="shared" si="24"/>
        <v>#DIV/0!</v>
      </c>
      <c r="L387"/>
      <c r="M387"/>
      <c r="O387"/>
      <c r="P387"/>
    </row>
    <row r="388" spans="1:16" x14ac:dyDescent="0.25">
      <c r="A388" s="93"/>
      <c r="B388" s="94"/>
      <c r="C388" s="95"/>
      <c r="D388"/>
      <c r="E388"/>
      <c r="F388"/>
      <c r="G388"/>
      <c r="H388"/>
      <c r="I388"/>
      <c r="J388" s="112" t="e">
        <f t="shared" ref="J388:J451" si="25">(B388-B389)/B389</f>
        <v>#DIV/0!</v>
      </c>
      <c r="K388" s="112" t="e">
        <f t="shared" ref="K388:K451" si="26">(C388-C389)/C389</f>
        <v>#DIV/0!</v>
      </c>
      <c r="L388"/>
      <c r="M388"/>
      <c r="O388"/>
      <c r="P388"/>
    </row>
    <row r="389" spans="1:16" x14ac:dyDescent="0.25">
      <c r="A389" s="93"/>
      <c r="B389" s="94"/>
      <c r="C389" s="95"/>
      <c r="D389"/>
      <c r="E389"/>
      <c r="F389"/>
      <c r="G389"/>
      <c r="H389"/>
      <c r="I389"/>
      <c r="J389" s="112" t="e">
        <f t="shared" si="25"/>
        <v>#DIV/0!</v>
      </c>
      <c r="K389" s="112" t="e">
        <f t="shared" si="26"/>
        <v>#DIV/0!</v>
      </c>
      <c r="L389"/>
      <c r="M389"/>
      <c r="O389"/>
      <c r="P389"/>
    </row>
    <row r="390" spans="1:16" x14ac:dyDescent="0.25">
      <c r="A390" s="93"/>
      <c r="B390" s="94"/>
      <c r="C390" s="95"/>
      <c r="D390"/>
      <c r="E390"/>
      <c r="F390"/>
      <c r="G390"/>
      <c r="H390"/>
      <c r="I390"/>
      <c r="J390" s="112" t="e">
        <f t="shared" si="25"/>
        <v>#DIV/0!</v>
      </c>
      <c r="K390" s="112" t="e">
        <f t="shared" si="26"/>
        <v>#DIV/0!</v>
      </c>
      <c r="L390"/>
      <c r="M390"/>
      <c r="O390"/>
      <c r="P390"/>
    </row>
    <row r="391" spans="1:16" x14ac:dyDescent="0.25">
      <c r="A391" s="93"/>
      <c r="B391" s="94"/>
      <c r="C391" s="95"/>
      <c r="D391"/>
      <c r="E391"/>
      <c r="F391"/>
      <c r="G391"/>
      <c r="H391"/>
      <c r="I391"/>
      <c r="J391" s="112" t="e">
        <f t="shared" si="25"/>
        <v>#DIV/0!</v>
      </c>
      <c r="K391" s="112" t="e">
        <f t="shared" si="26"/>
        <v>#DIV/0!</v>
      </c>
      <c r="L391"/>
      <c r="M391"/>
      <c r="O391"/>
      <c r="P391"/>
    </row>
    <row r="392" spans="1:16" x14ac:dyDescent="0.25">
      <c r="A392" s="93"/>
      <c r="B392" s="94"/>
      <c r="C392" s="95"/>
      <c r="D392"/>
      <c r="E392"/>
      <c r="F392"/>
      <c r="G392"/>
      <c r="H392"/>
      <c r="I392"/>
      <c r="J392" s="112" t="e">
        <f t="shared" si="25"/>
        <v>#DIV/0!</v>
      </c>
      <c r="K392" s="112" t="e">
        <f t="shared" si="26"/>
        <v>#DIV/0!</v>
      </c>
      <c r="L392"/>
      <c r="M392"/>
      <c r="O392"/>
      <c r="P392"/>
    </row>
    <row r="393" spans="1:16" x14ac:dyDescent="0.25">
      <c r="A393" s="93"/>
      <c r="B393" s="94"/>
      <c r="C393" s="95"/>
      <c r="D393"/>
      <c r="E393"/>
      <c r="F393"/>
      <c r="G393"/>
      <c r="H393"/>
      <c r="I393"/>
      <c r="J393" s="112" t="e">
        <f t="shared" si="25"/>
        <v>#DIV/0!</v>
      </c>
      <c r="K393" s="112" t="e">
        <f t="shared" si="26"/>
        <v>#DIV/0!</v>
      </c>
      <c r="L393"/>
      <c r="M393"/>
      <c r="O393"/>
      <c r="P393"/>
    </row>
    <row r="394" spans="1:16" x14ac:dyDescent="0.25">
      <c r="A394" s="93"/>
      <c r="B394" s="94"/>
      <c r="C394" s="95"/>
      <c r="D394"/>
      <c r="E394"/>
      <c r="F394"/>
      <c r="G394"/>
      <c r="H394"/>
      <c r="I394"/>
      <c r="J394" s="112" t="e">
        <f t="shared" si="25"/>
        <v>#DIV/0!</v>
      </c>
      <c r="K394" s="112" t="e">
        <f t="shared" si="26"/>
        <v>#DIV/0!</v>
      </c>
      <c r="L394"/>
      <c r="M394"/>
      <c r="O394"/>
      <c r="P394"/>
    </row>
    <row r="395" spans="1:16" x14ac:dyDescent="0.25">
      <c r="A395" s="93"/>
      <c r="B395" s="94"/>
      <c r="C395" s="95"/>
      <c r="D395"/>
      <c r="E395"/>
      <c r="F395"/>
      <c r="G395"/>
      <c r="H395"/>
      <c r="I395"/>
      <c r="J395" s="112" t="e">
        <f t="shared" si="25"/>
        <v>#DIV/0!</v>
      </c>
      <c r="K395" s="112" t="e">
        <f t="shared" si="26"/>
        <v>#DIV/0!</v>
      </c>
      <c r="L395"/>
      <c r="M395"/>
      <c r="O395"/>
      <c r="P395"/>
    </row>
    <row r="396" spans="1:16" x14ac:dyDescent="0.25">
      <c r="A396" s="93"/>
      <c r="B396" s="94"/>
      <c r="C396" s="95"/>
      <c r="D396"/>
      <c r="E396"/>
      <c r="F396"/>
      <c r="G396"/>
      <c r="H396"/>
      <c r="I396"/>
      <c r="J396" s="112" t="e">
        <f t="shared" si="25"/>
        <v>#DIV/0!</v>
      </c>
      <c r="K396" s="112" t="e">
        <f t="shared" si="26"/>
        <v>#DIV/0!</v>
      </c>
      <c r="L396"/>
      <c r="M396"/>
      <c r="O396"/>
      <c r="P396"/>
    </row>
    <row r="397" spans="1:16" x14ac:dyDescent="0.25">
      <c r="A397" s="93"/>
      <c r="B397" s="94"/>
      <c r="C397" s="95"/>
      <c r="D397"/>
      <c r="E397"/>
      <c r="F397"/>
      <c r="G397"/>
      <c r="H397"/>
      <c r="I397"/>
      <c r="J397" s="112" t="e">
        <f t="shared" si="25"/>
        <v>#DIV/0!</v>
      </c>
      <c r="K397" s="112" t="e">
        <f t="shared" si="26"/>
        <v>#DIV/0!</v>
      </c>
      <c r="L397"/>
      <c r="M397"/>
      <c r="O397"/>
      <c r="P397"/>
    </row>
    <row r="398" spans="1:16" x14ac:dyDescent="0.25">
      <c r="A398" s="93"/>
      <c r="B398" s="94"/>
      <c r="C398" s="95"/>
      <c r="D398"/>
      <c r="E398"/>
      <c r="F398"/>
      <c r="G398"/>
      <c r="H398"/>
      <c r="I398"/>
      <c r="J398" s="112" t="e">
        <f t="shared" si="25"/>
        <v>#DIV/0!</v>
      </c>
      <c r="K398" s="112" t="e">
        <f t="shared" si="26"/>
        <v>#DIV/0!</v>
      </c>
      <c r="L398"/>
      <c r="M398"/>
      <c r="O398"/>
      <c r="P398"/>
    </row>
    <row r="399" spans="1:16" x14ac:dyDescent="0.25">
      <c r="A399" s="93"/>
      <c r="B399" s="94"/>
      <c r="C399" s="95"/>
      <c r="D399"/>
      <c r="E399"/>
      <c r="F399"/>
      <c r="G399"/>
      <c r="H399"/>
      <c r="I399"/>
      <c r="J399" s="112" t="e">
        <f t="shared" si="25"/>
        <v>#DIV/0!</v>
      </c>
      <c r="K399" s="112" t="e">
        <f t="shared" si="26"/>
        <v>#DIV/0!</v>
      </c>
      <c r="L399"/>
      <c r="M399"/>
      <c r="O399"/>
      <c r="P399"/>
    </row>
    <row r="400" spans="1:16" x14ac:dyDescent="0.25">
      <c r="A400" s="93"/>
      <c r="B400" s="94"/>
      <c r="C400" s="95"/>
      <c r="D400"/>
      <c r="E400"/>
      <c r="F400"/>
      <c r="G400"/>
      <c r="H400"/>
      <c r="I400"/>
      <c r="J400" s="112" t="e">
        <f t="shared" si="25"/>
        <v>#DIV/0!</v>
      </c>
      <c r="K400" s="112" t="e">
        <f t="shared" si="26"/>
        <v>#DIV/0!</v>
      </c>
      <c r="L400"/>
      <c r="M400"/>
      <c r="O400"/>
      <c r="P400"/>
    </row>
    <row r="401" spans="1:16" x14ac:dyDescent="0.25">
      <c r="A401" s="93"/>
      <c r="B401" s="94"/>
      <c r="C401" s="95"/>
      <c r="D401"/>
      <c r="E401"/>
      <c r="F401"/>
      <c r="G401"/>
      <c r="H401"/>
      <c r="I401"/>
      <c r="J401" s="112" t="e">
        <f t="shared" si="25"/>
        <v>#DIV/0!</v>
      </c>
      <c r="K401" s="112" t="e">
        <f t="shared" si="26"/>
        <v>#DIV/0!</v>
      </c>
      <c r="L401"/>
      <c r="M401"/>
      <c r="O401"/>
      <c r="P401"/>
    </row>
    <row r="402" spans="1:16" x14ac:dyDescent="0.25">
      <c r="A402" s="93"/>
      <c r="B402" s="94"/>
      <c r="C402" s="95"/>
      <c r="D402"/>
      <c r="E402"/>
      <c r="F402"/>
      <c r="G402"/>
      <c r="H402"/>
      <c r="I402"/>
      <c r="J402" s="112" t="e">
        <f t="shared" si="25"/>
        <v>#DIV/0!</v>
      </c>
      <c r="K402" s="112" t="e">
        <f t="shared" si="26"/>
        <v>#DIV/0!</v>
      </c>
      <c r="L402"/>
      <c r="M402"/>
      <c r="O402"/>
      <c r="P402"/>
    </row>
    <row r="403" spans="1:16" x14ac:dyDescent="0.25">
      <c r="A403" s="93"/>
      <c r="B403" s="94"/>
      <c r="C403" s="95"/>
      <c r="D403"/>
      <c r="E403"/>
      <c r="F403"/>
      <c r="G403"/>
      <c r="H403"/>
      <c r="I403"/>
      <c r="J403" s="112" t="e">
        <f t="shared" si="25"/>
        <v>#DIV/0!</v>
      </c>
      <c r="K403" s="112" t="e">
        <f t="shared" si="26"/>
        <v>#DIV/0!</v>
      </c>
      <c r="L403"/>
      <c r="M403"/>
      <c r="O403"/>
      <c r="P403"/>
    </row>
    <row r="404" spans="1:16" x14ac:dyDescent="0.25">
      <c r="A404" s="93"/>
      <c r="B404" s="94"/>
      <c r="C404" s="95"/>
      <c r="D404"/>
      <c r="E404"/>
      <c r="F404"/>
      <c r="G404"/>
      <c r="H404"/>
      <c r="I404"/>
      <c r="J404" s="112" t="e">
        <f t="shared" si="25"/>
        <v>#DIV/0!</v>
      </c>
      <c r="K404" s="112" t="e">
        <f t="shared" si="26"/>
        <v>#DIV/0!</v>
      </c>
      <c r="L404"/>
      <c r="M404"/>
      <c r="O404"/>
      <c r="P404"/>
    </row>
    <row r="405" spans="1:16" x14ac:dyDescent="0.25">
      <c r="A405" s="93"/>
      <c r="B405" s="94"/>
      <c r="C405" s="95"/>
      <c r="D405"/>
      <c r="E405"/>
      <c r="F405"/>
      <c r="G405"/>
      <c r="H405"/>
      <c r="I405"/>
      <c r="J405" s="112" t="e">
        <f t="shared" si="25"/>
        <v>#DIV/0!</v>
      </c>
      <c r="K405" s="112" t="e">
        <f t="shared" si="26"/>
        <v>#DIV/0!</v>
      </c>
      <c r="L405"/>
      <c r="M405"/>
      <c r="O405"/>
      <c r="P405"/>
    </row>
    <row r="406" spans="1:16" x14ac:dyDescent="0.25">
      <c r="A406" s="93"/>
      <c r="B406" s="94"/>
      <c r="C406" s="95"/>
      <c r="D406"/>
      <c r="E406"/>
      <c r="F406"/>
      <c r="G406"/>
      <c r="H406"/>
      <c r="I406"/>
      <c r="J406" s="112" t="e">
        <f t="shared" si="25"/>
        <v>#DIV/0!</v>
      </c>
      <c r="K406" s="112" t="e">
        <f t="shared" si="26"/>
        <v>#DIV/0!</v>
      </c>
      <c r="L406"/>
      <c r="M406"/>
      <c r="O406"/>
      <c r="P406"/>
    </row>
    <row r="407" spans="1:16" x14ac:dyDescent="0.25">
      <c r="A407" s="93"/>
      <c r="B407" s="94"/>
      <c r="C407" s="95"/>
      <c r="D407"/>
      <c r="E407"/>
      <c r="F407"/>
      <c r="G407"/>
      <c r="H407"/>
      <c r="I407"/>
      <c r="J407" s="112" t="e">
        <f t="shared" si="25"/>
        <v>#DIV/0!</v>
      </c>
      <c r="K407" s="112" t="e">
        <f t="shared" si="26"/>
        <v>#DIV/0!</v>
      </c>
      <c r="L407"/>
      <c r="M407"/>
      <c r="O407"/>
      <c r="P407"/>
    </row>
    <row r="408" spans="1:16" x14ac:dyDescent="0.25">
      <c r="A408" s="93"/>
      <c r="B408" s="94"/>
      <c r="C408" s="95"/>
      <c r="D408"/>
      <c r="E408"/>
      <c r="F408"/>
      <c r="G408"/>
      <c r="H408"/>
      <c r="I408"/>
      <c r="J408" s="112" t="e">
        <f t="shared" si="25"/>
        <v>#DIV/0!</v>
      </c>
      <c r="K408" s="112" t="e">
        <f t="shared" si="26"/>
        <v>#DIV/0!</v>
      </c>
      <c r="L408"/>
      <c r="M408"/>
      <c r="O408"/>
      <c r="P408"/>
    </row>
    <row r="409" spans="1:16" x14ac:dyDescent="0.25">
      <c r="A409" s="93"/>
      <c r="B409" s="94"/>
      <c r="C409" s="95"/>
      <c r="D409"/>
      <c r="E409"/>
      <c r="F409"/>
      <c r="G409"/>
      <c r="H409"/>
      <c r="I409"/>
      <c r="J409" s="112" t="e">
        <f t="shared" si="25"/>
        <v>#DIV/0!</v>
      </c>
      <c r="K409" s="112" t="e">
        <f t="shared" si="26"/>
        <v>#DIV/0!</v>
      </c>
      <c r="L409"/>
      <c r="M409"/>
      <c r="O409"/>
      <c r="P409"/>
    </row>
    <row r="410" spans="1:16" x14ac:dyDescent="0.25">
      <c r="A410" s="93"/>
      <c r="B410" s="94"/>
      <c r="C410" s="95"/>
      <c r="D410"/>
      <c r="E410"/>
      <c r="F410"/>
      <c r="G410"/>
      <c r="H410"/>
      <c r="I410"/>
      <c r="J410" s="112" t="e">
        <f t="shared" si="25"/>
        <v>#DIV/0!</v>
      </c>
      <c r="K410" s="112" t="e">
        <f t="shared" si="26"/>
        <v>#DIV/0!</v>
      </c>
      <c r="L410"/>
      <c r="M410"/>
      <c r="O410"/>
      <c r="P410"/>
    </row>
    <row r="411" spans="1:16" x14ac:dyDescent="0.25">
      <c r="A411" s="93"/>
      <c r="B411" s="94"/>
      <c r="C411" s="95"/>
      <c r="D411"/>
      <c r="E411"/>
      <c r="F411"/>
      <c r="G411"/>
      <c r="H411"/>
      <c r="I411"/>
      <c r="J411" s="112" t="e">
        <f t="shared" si="25"/>
        <v>#DIV/0!</v>
      </c>
      <c r="K411" s="112" t="e">
        <f t="shared" si="26"/>
        <v>#DIV/0!</v>
      </c>
      <c r="L411"/>
      <c r="M411"/>
      <c r="O411"/>
      <c r="P411"/>
    </row>
    <row r="412" spans="1:16" x14ac:dyDescent="0.25">
      <c r="A412" s="93"/>
      <c r="B412" s="94"/>
      <c r="C412" s="95"/>
      <c r="D412"/>
      <c r="E412"/>
      <c r="F412"/>
      <c r="G412"/>
      <c r="H412"/>
      <c r="I412"/>
      <c r="J412" s="112" t="e">
        <f t="shared" si="25"/>
        <v>#DIV/0!</v>
      </c>
      <c r="K412" s="112" t="e">
        <f t="shared" si="26"/>
        <v>#DIV/0!</v>
      </c>
      <c r="L412"/>
      <c r="M412"/>
      <c r="O412"/>
      <c r="P412"/>
    </row>
    <row r="413" spans="1:16" x14ac:dyDescent="0.25">
      <c r="A413" s="93"/>
      <c r="B413" s="94"/>
      <c r="C413" s="95"/>
      <c r="D413"/>
      <c r="E413"/>
      <c r="F413"/>
      <c r="G413"/>
      <c r="H413"/>
      <c r="I413"/>
      <c r="J413" s="112" t="e">
        <f t="shared" si="25"/>
        <v>#DIV/0!</v>
      </c>
      <c r="K413" s="112" t="e">
        <f t="shared" si="26"/>
        <v>#DIV/0!</v>
      </c>
      <c r="L413"/>
      <c r="M413"/>
      <c r="O413"/>
      <c r="P413"/>
    </row>
    <row r="414" spans="1:16" x14ac:dyDescent="0.25">
      <c r="A414" s="93"/>
      <c r="B414" s="94"/>
      <c r="C414" s="95"/>
      <c r="D414"/>
      <c r="E414"/>
      <c r="F414"/>
      <c r="G414"/>
      <c r="H414"/>
      <c r="I414"/>
      <c r="J414" s="112" t="e">
        <f t="shared" si="25"/>
        <v>#DIV/0!</v>
      </c>
      <c r="K414" s="112" t="e">
        <f t="shared" si="26"/>
        <v>#DIV/0!</v>
      </c>
      <c r="L414"/>
      <c r="M414"/>
      <c r="O414"/>
      <c r="P414"/>
    </row>
    <row r="415" spans="1:16" x14ac:dyDescent="0.25">
      <c r="A415" s="93"/>
      <c r="B415" s="94"/>
      <c r="C415" s="95"/>
      <c r="D415"/>
      <c r="E415"/>
      <c r="F415"/>
      <c r="G415"/>
      <c r="H415"/>
      <c r="I415"/>
      <c r="J415" s="112" t="e">
        <f t="shared" si="25"/>
        <v>#DIV/0!</v>
      </c>
      <c r="K415" s="112" t="e">
        <f t="shared" si="26"/>
        <v>#DIV/0!</v>
      </c>
      <c r="L415"/>
      <c r="M415"/>
      <c r="O415"/>
      <c r="P415"/>
    </row>
    <row r="416" spans="1:16" x14ac:dyDescent="0.25">
      <c r="A416" s="93"/>
      <c r="B416" s="94"/>
      <c r="C416" s="95"/>
      <c r="D416"/>
      <c r="E416"/>
      <c r="F416"/>
      <c r="G416"/>
      <c r="H416"/>
      <c r="I416"/>
      <c r="J416" s="112" t="e">
        <f t="shared" si="25"/>
        <v>#DIV/0!</v>
      </c>
      <c r="K416" s="112" t="e">
        <f t="shared" si="26"/>
        <v>#DIV/0!</v>
      </c>
      <c r="L416"/>
      <c r="M416"/>
      <c r="O416"/>
      <c r="P416"/>
    </row>
    <row r="417" spans="1:16" x14ac:dyDescent="0.25">
      <c r="A417" s="93"/>
      <c r="B417" s="94"/>
      <c r="C417" s="95"/>
      <c r="D417"/>
      <c r="E417"/>
      <c r="F417"/>
      <c r="G417"/>
      <c r="H417"/>
      <c r="I417"/>
      <c r="J417" s="112" t="e">
        <f t="shared" si="25"/>
        <v>#DIV/0!</v>
      </c>
      <c r="K417" s="112" t="e">
        <f t="shared" si="26"/>
        <v>#DIV/0!</v>
      </c>
      <c r="L417"/>
      <c r="M417"/>
      <c r="O417"/>
      <c r="P417"/>
    </row>
    <row r="418" spans="1:16" x14ac:dyDescent="0.25">
      <c r="A418" s="93"/>
      <c r="B418" s="94"/>
      <c r="C418" s="95"/>
      <c r="D418"/>
      <c r="E418"/>
      <c r="F418"/>
      <c r="G418"/>
      <c r="H418"/>
      <c r="I418"/>
      <c r="J418" s="112" t="e">
        <f t="shared" si="25"/>
        <v>#DIV/0!</v>
      </c>
      <c r="K418" s="112" t="e">
        <f t="shared" si="26"/>
        <v>#DIV/0!</v>
      </c>
      <c r="L418"/>
      <c r="M418"/>
      <c r="O418"/>
      <c r="P418"/>
    </row>
    <row r="419" spans="1:16" x14ac:dyDescent="0.25">
      <c r="A419" s="93"/>
      <c r="B419" s="94"/>
      <c r="C419" s="95"/>
      <c r="D419"/>
      <c r="E419"/>
      <c r="F419"/>
      <c r="G419"/>
      <c r="H419"/>
      <c r="I419"/>
      <c r="J419" s="112" t="e">
        <f t="shared" si="25"/>
        <v>#DIV/0!</v>
      </c>
      <c r="K419" s="112" t="e">
        <f t="shared" si="26"/>
        <v>#DIV/0!</v>
      </c>
      <c r="L419"/>
      <c r="M419"/>
      <c r="O419"/>
      <c r="P419"/>
    </row>
    <row r="420" spans="1:16" x14ac:dyDescent="0.25">
      <c r="A420" s="93"/>
      <c r="B420" s="94"/>
      <c r="C420" s="95"/>
      <c r="D420"/>
      <c r="E420"/>
      <c r="F420"/>
      <c r="G420"/>
      <c r="H420"/>
      <c r="I420"/>
      <c r="J420" s="112" t="e">
        <f t="shared" si="25"/>
        <v>#DIV/0!</v>
      </c>
      <c r="K420" s="112" t="e">
        <f t="shared" si="26"/>
        <v>#DIV/0!</v>
      </c>
      <c r="L420"/>
      <c r="M420"/>
      <c r="O420"/>
      <c r="P420"/>
    </row>
    <row r="421" spans="1:16" x14ac:dyDescent="0.25">
      <c r="A421" s="93"/>
      <c r="B421" s="94"/>
      <c r="C421" s="95"/>
      <c r="D421"/>
      <c r="E421"/>
      <c r="F421"/>
      <c r="G421"/>
      <c r="H421"/>
      <c r="I421"/>
      <c r="J421" s="112" t="e">
        <f t="shared" si="25"/>
        <v>#DIV/0!</v>
      </c>
      <c r="K421" s="112" t="e">
        <f t="shared" si="26"/>
        <v>#DIV/0!</v>
      </c>
      <c r="L421"/>
      <c r="M421"/>
      <c r="O421"/>
      <c r="P421"/>
    </row>
    <row r="422" spans="1:16" x14ac:dyDescent="0.25">
      <c r="A422" s="93"/>
      <c r="B422" s="94"/>
      <c r="C422" s="95"/>
      <c r="D422"/>
      <c r="E422"/>
      <c r="F422"/>
      <c r="G422"/>
      <c r="H422"/>
      <c r="I422"/>
      <c r="J422" s="112" t="e">
        <f t="shared" si="25"/>
        <v>#DIV/0!</v>
      </c>
      <c r="K422" s="112" t="e">
        <f t="shared" si="26"/>
        <v>#DIV/0!</v>
      </c>
      <c r="L422"/>
      <c r="M422"/>
      <c r="O422"/>
      <c r="P422"/>
    </row>
    <row r="423" spans="1:16" x14ac:dyDescent="0.25">
      <c r="A423" s="93"/>
      <c r="B423" s="94"/>
      <c r="C423" s="95"/>
      <c r="D423"/>
      <c r="E423"/>
      <c r="F423"/>
      <c r="G423"/>
      <c r="H423"/>
      <c r="I423"/>
      <c r="J423" s="112" t="e">
        <f t="shared" si="25"/>
        <v>#DIV/0!</v>
      </c>
      <c r="K423" s="112" t="e">
        <f t="shared" si="26"/>
        <v>#DIV/0!</v>
      </c>
      <c r="L423"/>
      <c r="M423"/>
      <c r="O423"/>
      <c r="P423"/>
    </row>
    <row r="424" spans="1:16" x14ac:dyDescent="0.25">
      <c r="A424" s="93"/>
      <c r="B424" s="94"/>
      <c r="C424" s="95"/>
      <c r="D424"/>
      <c r="E424"/>
      <c r="F424"/>
      <c r="G424"/>
      <c r="H424"/>
      <c r="I424"/>
      <c r="J424" s="112" t="e">
        <f t="shared" si="25"/>
        <v>#DIV/0!</v>
      </c>
      <c r="K424" s="112" t="e">
        <f t="shared" si="26"/>
        <v>#DIV/0!</v>
      </c>
      <c r="L424"/>
      <c r="M424"/>
      <c r="O424"/>
      <c r="P424"/>
    </row>
    <row r="425" spans="1:16" x14ac:dyDescent="0.25">
      <c r="A425" s="93"/>
      <c r="B425" s="94"/>
      <c r="C425" s="95"/>
      <c r="D425"/>
      <c r="E425"/>
      <c r="F425"/>
      <c r="G425"/>
      <c r="H425"/>
      <c r="I425"/>
      <c r="J425" s="112" t="e">
        <f t="shared" si="25"/>
        <v>#DIV/0!</v>
      </c>
      <c r="K425" s="112" t="e">
        <f t="shared" si="26"/>
        <v>#DIV/0!</v>
      </c>
      <c r="L425"/>
      <c r="M425"/>
      <c r="O425"/>
      <c r="P425"/>
    </row>
    <row r="426" spans="1:16" x14ac:dyDescent="0.25">
      <c r="A426" s="93"/>
      <c r="B426" s="94"/>
      <c r="C426" s="95"/>
      <c r="D426"/>
      <c r="E426"/>
      <c r="F426"/>
      <c r="G426"/>
      <c r="H426"/>
      <c r="I426"/>
      <c r="J426" s="112" t="e">
        <f t="shared" si="25"/>
        <v>#DIV/0!</v>
      </c>
      <c r="K426" s="112" t="e">
        <f t="shared" si="26"/>
        <v>#DIV/0!</v>
      </c>
      <c r="L426"/>
      <c r="M426"/>
      <c r="O426"/>
      <c r="P426"/>
    </row>
    <row r="427" spans="1:16" x14ac:dyDescent="0.25">
      <c r="A427" s="93"/>
      <c r="B427" s="94"/>
      <c r="C427" s="95"/>
      <c r="D427"/>
      <c r="E427"/>
      <c r="F427"/>
      <c r="G427"/>
      <c r="H427"/>
      <c r="I427"/>
      <c r="J427" s="112" t="e">
        <f t="shared" si="25"/>
        <v>#DIV/0!</v>
      </c>
      <c r="K427" s="112" t="e">
        <f t="shared" si="26"/>
        <v>#DIV/0!</v>
      </c>
      <c r="L427"/>
      <c r="M427"/>
      <c r="O427"/>
      <c r="P427"/>
    </row>
    <row r="428" spans="1:16" x14ac:dyDescent="0.25">
      <c r="A428" s="93"/>
      <c r="B428" s="94"/>
      <c r="C428" s="95"/>
      <c r="D428"/>
      <c r="E428"/>
      <c r="F428"/>
      <c r="G428"/>
      <c r="H428"/>
      <c r="I428"/>
      <c r="J428" s="112" t="e">
        <f t="shared" si="25"/>
        <v>#DIV/0!</v>
      </c>
      <c r="K428" s="112" t="e">
        <f t="shared" si="26"/>
        <v>#DIV/0!</v>
      </c>
      <c r="L428"/>
      <c r="M428"/>
      <c r="O428"/>
      <c r="P428"/>
    </row>
    <row r="429" spans="1:16" x14ac:dyDescent="0.25">
      <c r="A429" s="93"/>
      <c r="B429" s="94"/>
      <c r="C429" s="95"/>
      <c r="D429"/>
      <c r="E429"/>
      <c r="F429"/>
      <c r="G429"/>
      <c r="H429"/>
      <c r="I429"/>
      <c r="J429" s="112" t="e">
        <f t="shared" si="25"/>
        <v>#DIV/0!</v>
      </c>
      <c r="K429" s="112" t="e">
        <f t="shared" si="26"/>
        <v>#DIV/0!</v>
      </c>
      <c r="L429"/>
      <c r="M429"/>
      <c r="O429"/>
      <c r="P429"/>
    </row>
    <row r="430" spans="1:16" x14ac:dyDescent="0.25">
      <c r="A430" s="93"/>
      <c r="B430" s="94"/>
      <c r="C430" s="95"/>
      <c r="D430"/>
      <c r="E430"/>
      <c r="F430"/>
      <c r="G430"/>
      <c r="H430"/>
      <c r="I430"/>
      <c r="J430" s="112" t="e">
        <f t="shared" si="25"/>
        <v>#DIV/0!</v>
      </c>
      <c r="K430" s="112" t="e">
        <f t="shared" si="26"/>
        <v>#DIV/0!</v>
      </c>
      <c r="L430"/>
      <c r="M430"/>
      <c r="O430"/>
      <c r="P430"/>
    </row>
    <row r="431" spans="1:16" x14ac:dyDescent="0.25">
      <c r="A431" s="93"/>
      <c r="B431" s="94"/>
      <c r="C431" s="95"/>
      <c r="D431"/>
      <c r="E431"/>
      <c r="F431"/>
      <c r="G431"/>
      <c r="H431"/>
      <c r="I431"/>
      <c r="J431" s="112" t="e">
        <f t="shared" si="25"/>
        <v>#DIV/0!</v>
      </c>
      <c r="K431" s="112" t="e">
        <f t="shared" si="26"/>
        <v>#DIV/0!</v>
      </c>
      <c r="L431"/>
      <c r="M431"/>
      <c r="O431"/>
      <c r="P431"/>
    </row>
    <row r="432" spans="1:16" x14ac:dyDescent="0.25">
      <c r="A432" s="93"/>
      <c r="B432" s="94"/>
      <c r="C432" s="95"/>
      <c r="D432"/>
      <c r="E432"/>
      <c r="F432"/>
      <c r="G432"/>
      <c r="H432"/>
      <c r="I432"/>
      <c r="J432" s="112" t="e">
        <f t="shared" si="25"/>
        <v>#DIV/0!</v>
      </c>
      <c r="K432" s="112" t="e">
        <f t="shared" si="26"/>
        <v>#DIV/0!</v>
      </c>
      <c r="L432"/>
      <c r="M432"/>
      <c r="O432"/>
      <c r="P432"/>
    </row>
    <row r="433" spans="1:16" x14ac:dyDescent="0.25">
      <c r="A433" s="93"/>
      <c r="B433" s="94"/>
      <c r="C433" s="95"/>
      <c r="D433"/>
      <c r="E433"/>
      <c r="F433"/>
      <c r="G433"/>
      <c r="H433"/>
      <c r="I433"/>
      <c r="J433" s="112" t="e">
        <f t="shared" si="25"/>
        <v>#DIV/0!</v>
      </c>
      <c r="K433" s="112" t="e">
        <f t="shared" si="26"/>
        <v>#DIV/0!</v>
      </c>
      <c r="L433"/>
      <c r="M433"/>
      <c r="O433"/>
      <c r="P433"/>
    </row>
    <row r="434" spans="1:16" x14ac:dyDescent="0.25">
      <c r="A434" s="93"/>
      <c r="B434" s="94"/>
      <c r="C434" s="95"/>
      <c r="D434"/>
      <c r="E434"/>
      <c r="F434"/>
      <c r="G434"/>
      <c r="H434"/>
      <c r="I434"/>
      <c r="J434" s="112" t="e">
        <f t="shared" si="25"/>
        <v>#DIV/0!</v>
      </c>
      <c r="K434" s="112" t="e">
        <f t="shared" si="26"/>
        <v>#DIV/0!</v>
      </c>
      <c r="L434"/>
      <c r="M434"/>
      <c r="O434"/>
      <c r="P434"/>
    </row>
    <row r="435" spans="1:16" x14ac:dyDescent="0.25">
      <c r="A435" s="93"/>
      <c r="B435" s="94"/>
      <c r="C435" s="95"/>
      <c r="D435"/>
      <c r="E435"/>
      <c r="F435"/>
      <c r="G435"/>
      <c r="H435"/>
      <c r="I435"/>
      <c r="J435" s="112" t="e">
        <f t="shared" si="25"/>
        <v>#DIV/0!</v>
      </c>
      <c r="K435" s="112" t="e">
        <f t="shared" si="26"/>
        <v>#DIV/0!</v>
      </c>
      <c r="L435"/>
      <c r="M435"/>
      <c r="O435"/>
      <c r="P435"/>
    </row>
    <row r="436" spans="1:16" x14ac:dyDescent="0.25">
      <c r="A436" s="93"/>
      <c r="B436" s="94"/>
      <c r="C436" s="95"/>
      <c r="D436"/>
      <c r="E436"/>
      <c r="F436"/>
      <c r="G436"/>
      <c r="H436"/>
      <c r="I436"/>
      <c r="J436" s="112" t="e">
        <f t="shared" si="25"/>
        <v>#DIV/0!</v>
      </c>
      <c r="K436" s="112" t="e">
        <f t="shared" si="26"/>
        <v>#DIV/0!</v>
      </c>
      <c r="L436"/>
      <c r="M436"/>
      <c r="O436"/>
      <c r="P436"/>
    </row>
    <row r="437" spans="1:16" x14ac:dyDescent="0.25">
      <c r="A437" s="93"/>
      <c r="B437" s="94"/>
      <c r="C437" s="95"/>
      <c r="D437"/>
      <c r="E437"/>
      <c r="F437"/>
      <c r="G437"/>
      <c r="H437"/>
      <c r="I437"/>
      <c r="J437" s="112" t="e">
        <f t="shared" si="25"/>
        <v>#DIV/0!</v>
      </c>
      <c r="K437" s="112" t="e">
        <f t="shared" si="26"/>
        <v>#DIV/0!</v>
      </c>
      <c r="L437"/>
      <c r="M437"/>
      <c r="O437"/>
      <c r="P437"/>
    </row>
    <row r="438" spans="1:16" x14ac:dyDescent="0.25">
      <c r="A438" s="93"/>
      <c r="B438" s="94"/>
      <c r="C438" s="95"/>
      <c r="D438"/>
      <c r="E438"/>
      <c r="F438"/>
      <c r="G438"/>
      <c r="H438"/>
      <c r="I438"/>
      <c r="J438" s="112" t="e">
        <f t="shared" si="25"/>
        <v>#DIV/0!</v>
      </c>
      <c r="K438" s="112" t="e">
        <f t="shared" si="26"/>
        <v>#DIV/0!</v>
      </c>
      <c r="L438"/>
      <c r="M438"/>
      <c r="O438"/>
      <c r="P438"/>
    </row>
    <row r="439" spans="1:16" x14ac:dyDescent="0.25">
      <c r="A439" s="93"/>
      <c r="B439" s="94"/>
      <c r="C439" s="95"/>
      <c r="D439"/>
      <c r="E439"/>
      <c r="F439"/>
      <c r="G439"/>
      <c r="H439"/>
      <c r="I439"/>
      <c r="J439" s="112" t="e">
        <f t="shared" si="25"/>
        <v>#DIV/0!</v>
      </c>
      <c r="K439" s="112" t="e">
        <f t="shared" si="26"/>
        <v>#DIV/0!</v>
      </c>
      <c r="L439"/>
      <c r="M439"/>
      <c r="O439"/>
      <c r="P439"/>
    </row>
    <row r="440" spans="1:16" x14ac:dyDescent="0.25">
      <c r="A440" s="93"/>
      <c r="B440" s="94"/>
      <c r="C440" s="95"/>
      <c r="D440"/>
      <c r="E440"/>
      <c r="F440"/>
      <c r="G440"/>
      <c r="H440"/>
      <c r="I440"/>
      <c r="J440" s="112" t="e">
        <f t="shared" si="25"/>
        <v>#DIV/0!</v>
      </c>
      <c r="K440" s="112" t="e">
        <f t="shared" si="26"/>
        <v>#DIV/0!</v>
      </c>
      <c r="L440"/>
      <c r="M440"/>
      <c r="O440"/>
      <c r="P440"/>
    </row>
    <row r="441" spans="1:16" x14ac:dyDescent="0.25">
      <c r="A441" s="93"/>
      <c r="B441" s="94"/>
      <c r="C441" s="95"/>
      <c r="D441"/>
      <c r="E441"/>
      <c r="F441"/>
      <c r="G441"/>
      <c r="H441"/>
      <c r="I441"/>
      <c r="J441" s="112" t="e">
        <f t="shared" si="25"/>
        <v>#DIV/0!</v>
      </c>
      <c r="K441" s="112" t="e">
        <f t="shared" si="26"/>
        <v>#DIV/0!</v>
      </c>
      <c r="L441"/>
      <c r="M441"/>
      <c r="O441"/>
      <c r="P441"/>
    </row>
    <row r="442" spans="1:16" x14ac:dyDescent="0.25">
      <c r="A442" s="93"/>
      <c r="B442" s="94"/>
      <c r="C442" s="95"/>
      <c r="D442"/>
      <c r="E442"/>
      <c r="F442"/>
      <c r="G442"/>
      <c r="H442"/>
      <c r="I442"/>
      <c r="J442" s="112" t="e">
        <f t="shared" si="25"/>
        <v>#DIV/0!</v>
      </c>
      <c r="K442" s="112" t="e">
        <f t="shared" si="26"/>
        <v>#DIV/0!</v>
      </c>
      <c r="L442"/>
      <c r="M442"/>
      <c r="O442"/>
      <c r="P442"/>
    </row>
    <row r="443" spans="1:16" x14ac:dyDescent="0.25">
      <c r="A443" s="93"/>
      <c r="B443" s="94"/>
      <c r="C443" s="95"/>
      <c r="D443"/>
      <c r="E443"/>
      <c r="F443"/>
      <c r="G443"/>
      <c r="H443"/>
      <c r="I443"/>
      <c r="J443" s="112" t="e">
        <f t="shared" si="25"/>
        <v>#DIV/0!</v>
      </c>
      <c r="K443" s="112" t="e">
        <f t="shared" si="26"/>
        <v>#DIV/0!</v>
      </c>
      <c r="L443"/>
      <c r="M443"/>
      <c r="O443"/>
      <c r="P443"/>
    </row>
    <row r="444" spans="1:16" x14ac:dyDescent="0.25">
      <c r="A444" s="93"/>
      <c r="B444" s="94"/>
      <c r="C444" s="95"/>
      <c r="D444"/>
      <c r="E444"/>
      <c r="F444"/>
      <c r="G444"/>
      <c r="H444"/>
      <c r="I444"/>
      <c r="J444" s="112" t="e">
        <f t="shared" si="25"/>
        <v>#DIV/0!</v>
      </c>
      <c r="K444" s="112" t="e">
        <f t="shared" si="26"/>
        <v>#DIV/0!</v>
      </c>
      <c r="L444"/>
      <c r="M444"/>
      <c r="O444"/>
      <c r="P444"/>
    </row>
    <row r="445" spans="1:16" x14ac:dyDescent="0.25">
      <c r="A445" s="93"/>
      <c r="B445" s="94"/>
      <c r="C445" s="95"/>
      <c r="D445"/>
      <c r="E445"/>
      <c r="F445"/>
      <c r="G445"/>
      <c r="H445"/>
      <c r="I445"/>
      <c r="J445" s="112" t="e">
        <f t="shared" si="25"/>
        <v>#DIV/0!</v>
      </c>
      <c r="K445" s="112" t="e">
        <f t="shared" si="26"/>
        <v>#DIV/0!</v>
      </c>
      <c r="L445"/>
      <c r="M445"/>
      <c r="O445"/>
      <c r="P445"/>
    </row>
    <row r="446" spans="1:16" x14ac:dyDescent="0.25">
      <c r="A446" s="93"/>
      <c r="B446" s="94"/>
      <c r="C446" s="95"/>
      <c r="D446"/>
      <c r="E446"/>
      <c r="F446"/>
      <c r="G446"/>
      <c r="H446"/>
      <c r="I446"/>
      <c r="J446" s="112" t="e">
        <f t="shared" si="25"/>
        <v>#DIV/0!</v>
      </c>
      <c r="K446" s="112" t="e">
        <f t="shared" si="26"/>
        <v>#DIV/0!</v>
      </c>
      <c r="L446"/>
      <c r="M446"/>
      <c r="O446"/>
      <c r="P446"/>
    </row>
    <row r="447" spans="1:16" x14ac:dyDescent="0.25">
      <c r="A447" s="93"/>
      <c r="B447" s="94"/>
      <c r="C447" s="95"/>
      <c r="D447"/>
      <c r="E447"/>
      <c r="F447"/>
      <c r="G447"/>
      <c r="H447"/>
      <c r="I447"/>
      <c r="J447" s="112" t="e">
        <f t="shared" si="25"/>
        <v>#DIV/0!</v>
      </c>
      <c r="K447" s="112" t="e">
        <f t="shared" si="26"/>
        <v>#DIV/0!</v>
      </c>
      <c r="L447"/>
      <c r="M447"/>
      <c r="O447"/>
      <c r="P447"/>
    </row>
    <row r="448" spans="1:16" x14ac:dyDescent="0.25">
      <c r="A448" s="93"/>
      <c r="B448" s="94"/>
      <c r="C448" s="95"/>
      <c r="D448"/>
      <c r="E448"/>
      <c r="F448"/>
      <c r="G448"/>
      <c r="H448"/>
      <c r="I448"/>
      <c r="J448" s="112" t="e">
        <f t="shared" si="25"/>
        <v>#DIV/0!</v>
      </c>
      <c r="K448" s="112" t="e">
        <f t="shared" si="26"/>
        <v>#DIV/0!</v>
      </c>
      <c r="L448"/>
      <c r="M448"/>
      <c r="O448"/>
      <c r="P448"/>
    </row>
    <row r="449" spans="1:16" x14ac:dyDescent="0.25">
      <c r="A449" s="93"/>
      <c r="B449" s="94"/>
      <c r="C449" s="95"/>
      <c r="D449"/>
      <c r="E449"/>
      <c r="F449"/>
      <c r="G449"/>
      <c r="H449"/>
      <c r="I449"/>
      <c r="J449" s="112" t="e">
        <f t="shared" si="25"/>
        <v>#DIV/0!</v>
      </c>
      <c r="K449" s="112" t="e">
        <f t="shared" si="26"/>
        <v>#DIV/0!</v>
      </c>
      <c r="L449"/>
      <c r="M449"/>
      <c r="O449"/>
      <c r="P449"/>
    </row>
    <row r="450" spans="1:16" x14ac:dyDescent="0.25">
      <c r="A450" s="93"/>
      <c r="B450" s="94"/>
      <c r="C450" s="95"/>
      <c r="D450"/>
      <c r="E450"/>
      <c r="F450"/>
      <c r="G450"/>
      <c r="H450"/>
      <c r="I450"/>
      <c r="J450" s="112" t="e">
        <f t="shared" si="25"/>
        <v>#DIV/0!</v>
      </c>
      <c r="K450" s="112" t="e">
        <f t="shared" si="26"/>
        <v>#DIV/0!</v>
      </c>
      <c r="L450"/>
      <c r="M450"/>
      <c r="O450"/>
      <c r="P450"/>
    </row>
    <row r="451" spans="1:16" x14ac:dyDescent="0.25">
      <c r="A451" s="93"/>
      <c r="B451" s="94"/>
      <c r="C451" s="95"/>
      <c r="D451"/>
      <c r="E451"/>
      <c r="F451"/>
      <c r="G451"/>
      <c r="H451"/>
      <c r="I451"/>
      <c r="J451" s="112" t="e">
        <f t="shared" si="25"/>
        <v>#DIV/0!</v>
      </c>
      <c r="K451" s="112" t="e">
        <f t="shared" si="26"/>
        <v>#DIV/0!</v>
      </c>
      <c r="L451"/>
      <c r="M451"/>
      <c r="O451"/>
      <c r="P451"/>
    </row>
    <row r="452" spans="1:16" x14ac:dyDescent="0.25">
      <c r="A452" s="93"/>
      <c r="B452" s="94"/>
      <c r="C452" s="95"/>
      <c r="D452"/>
      <c r="E452"/>
      <c r="F452"/>
      <c r="G452"/>
      <c r="H452"/>
      <c r="I452"/>
      <c r="J452" s="112" t="e">
        <f t="shared" ref="J452:J515" si="27">(B452-B453)/B453</f>
        <v>#DIV/0!</v>
      </c>
      <c r="K452" s="112" t="e">
        <f t="shared" ref="K452:K515" si="28">(C452-C453)/C453</f>
        <v>#DIV/0!</v>
      </c>
      <c r="L452"/>
      <c r="M452"/>
      <c r="O452"/>
      <c r="P452"/>
    </row>
    <row r="453" spans="1:16" x14ac:dyDescent="0.25">
      <c r="A453" s="93"/>
      <c r="B453" s="94"/>
      <c r="C453" s="95"/>
      <c r="D453"/>
      <c r="E453"/>
      <c r="F453"/>
      <c r="G453"/>
      <c r="H453"/>
      <c r="I453"/>
      <c r="J453" s="112" t="e">
        <f t="shared" si="27"/>
        <v>#DIV/0!</v>
      </c>
      <c r="K453" s="112" t="e">
        <f t="shared" si="28"/>
        <v>#DIV/0!</v>
      </c>
      <c r="L453"/>
      <c r="M453"/>
      <c r="O453"/>
      <c r="P453"/>
    </row>
    <row r="454" spans="1:16" x14ac:dyDescent="0.25">
      <c r="A454" s="93"/>
      <c r="B454" s="94"/>
      <c r="C454" s="95"/>
      <c r="D454"/>
      <c r="E454"/>
      <c r="F454"/>
      <c r="G454"/>
      <c r="H454"/>
      <c r="I454"/>
      <c r="J454" s="112" t="e">
        <f t="shared" si="27"/>
        <v>#DIV/0!</v>
      </c>
      <c r="K454" s="112" t="e">
        <f t="shared" si="28"/>
        <v>#DIV/0!</v>
      </c>
      <c r="L454"/>
      <c r="M454"/>
      <c r="O454"/>
      <c r="P454"/>
    </row>
    <row r="455" spans="1:16" x14ac:dyDescent="0.25">
      <c r="A455" s="93"/>
      <c r="B455" s="94"/>
      <c r="C455" s="95"/>
      <c r="D455"/>
      <c r="E455"/>
      <c r="F455"/>
      <c r="G455"/>
      <c r="H455"/>
      <c r="I455"/>
      <c r="J455" s="112" t="e">
        <f t="shared" si="27"/>
        <v>#DIV/0!</v>
      </c>
      <c r="K455" s="112" t="e">
        <f t="shared" si="28"/>
        <v>#DIV/0!</v>
      </c>
      <c r="L455"/>
      <c r="M455"/>
      <c r="O455"/>
      <c r="P455"/>
    </row>
    <row r="456" spans="1:16" x14ac:dyDescent="0.25">
      <c r="A456" s="93"/>
      <c r="B456" s="94"/>
      <c r="C456" s="95"/>
      <c r="D456"/>
      <c r="E456"/>
      <c r="F456"/>
      <c r="G456"/>
      <c r="H456"/>
      <c r="I456"/>
      <c r="J456" s="112" t="e">
        <f t="shared" si="27"/>
        <v>#DIV/0!</v>
      </c>
      <c r="K456" s="112" t="e">
        <f t="shared" si="28"/>
        <v>#DIV/0!</v>
      </c>
      <c r="L456"/>
      <c r="M456"/>
      <c r="O456"/>
      <c r="P456"/>
    </row>
    <row r="457" spans="1:16" x14ac:dyDescent="0.25">
      <c r="A457" s="93"/>
      <c r="B457" s="94"/>
      <c r="C457" s="95"/>
      <c r="D457"/>
      <c r="E457"/>
      <c r="F457"/>
      <c r="G457"/>
      <c r="H457"/>
      <c r="I457"/>
      <c r="J457" s="112" t="e">
        <f t="shared" si="27"/>
        <v>#DIV/0!</v>
      </c>
      <c r="K457" s="112" t="e">
        <f t="shared" si="28"/>
        <v>#DIV/0!</v>
      </c>
      <c r="L457"/>
      <c r="M457"/>
      <c r="O457"/>
      <c r="P457"/>
    </row>
    <row r="458" spans="1:16" x14ac:dyDescent="0.25">
      <c r="A458" s="93"/>
      <c r="B458" s="94"/>
      <c r="C458" s="95"/>
      <c r="D458"/>
      <c r="E458"/>
      <c r="F458"/>
      <c r="G458"/>
      <c r="H458"/>
      <c r="I458"/>
      <c r="J458" s="112" t="e">
        <f t="shared" si="27"/>
        <v>#DIV/0!</v>
      </c>
      <c r="K458" s="112" t="e">
        <f t="shared" si="28"/>
        <v>#DIV/0!</v>
      </c>
      <c r="L458"/>
      <c r="M458"/>
      <c r="O458"/>
      <c r="P458"/>
    </row>
    <row r="459" spans="1:16" x14ac:dyDescent="0.25">
      <c r="A459" s="93"/>
      <c r="B459" s="94"/>
      <c r="C459" s="95"/>
      <c r="D459"/>
      <c r="E459"/>
      <c r="F459"/>
      <c r="G459"/>
      <c r="H459"/>
      <c r="I459"/>
      <c r="J459" s="112" t="e">
        <f t="shared" si="27"/>
        <v>#DIV/0!</v>
      </c>
      <c r="K459" s="112" t="e">
        <f t="shared" si="28"/>
        <v>#DIV/0!</v>
      </c>
      <c r="L459"/>
      <c r="M459"/>
      <c r="O459"/>
      <c r="P459"/>
    </row>
    <row r="460" spans="1:16" x14ac:dyDescent="0.25">
      <c r="A460" s="93"/>
      <c r="B460" s="94"/>
      <c r="C460" s="95"/>
      <c r="D460"/>
      <c r="E460"/>
      <c r="F460"/>
      <c r="G460"/>
      <c r="H460"/>
      <c r="I460"/>
      <c r="J460" s="112" t="e">
        <f t="shared" si="27"/>
        <v>#DIV/0!</v>
      </c>
      <c r="K460" s="112" t="e">
        <f t="shared" si="28"/>
        <v>#DIV/0!</v>
      </c>
      <c r="L460"/>
      <c r="M460"/>
      <c r="O460"/>
      <c r="P460"/>
    </row>
    <row r="461" spans="1:16" x14ac:dyDescent="0.25">
      <c r="A461" s="93"/>
      <c r="B461" s="94"/>
      <c r="C461" s="95"/>
      <c r="D461"/>
      <c r="E461"/>
      <c r="F461"/>
      <c r="G461"/>
      <c r="H461"/>
      <c r="I461"/>
      <c r="J461" s="112" t="e">
        <f t="shared" si="27"/>
        <v>#DIV/0!</v>
      </c>
      <c r="K461" s="112" t="e">
        <f t="shared" si="28"/>
        <v>#DIV/0!</v>
      </c>
      <c r="L461"/>
      <c r="M461"/>
      <c r="O461"/>
      <c r="P461"/>
    </row>
    <row r="462" spans="1:16" x14ac:dyDescent="0.25">
      <c r="A462" s="93"/>
      <c r="B462" s="94"/>
      <c r="C462" s="95"/>
      <c r="D462"/>
      <c r="E462"/>
      <c r="F462"/>
      <c r="G462"/>
      <c r="H462"/>
      <c r="I462"/>
      <c r="J462" s="112" t="e">
        <f t="shared" si="27"/>
        <v>#DIV/0!</v>
      </c>
      <c r="K462" s="112" t="e">
        <f t="shared" si="28"/>
        <v>#DIV/0!</v>
      </c>
      <c r="L462"/>
      <c r="M462"/>
      <c r="O462"/>
      <c r="P462"/>
    </row>
    <row r="463" spans="1:16" x14ac:dyDescent="0.25">
      <c r="A463" s="93"/>
      <c r="B463" s="94"/>
      <c r="C463" s="95"/>
      <c r="D463"/>
      <c r="E463"/>
      <c r="F463"/>
      <c r="G463"/>
      <c r="H463"/>
      <c r="I463"/>
      <c r="J463" s="112" t="e">
        <f t="shared" si="27"/>
        <v>#DIV/0!</v>
      </c>
      <c r="K463" s="112" t="e">
        <f t="shared" si="28"/>
        <v>#DIV/0!</v>
      </c>
      <c r="L463"/>
      <c r="M463"/>
      <c r="O463"/>
      <c r="P463"/>
    </row>
    <row r="464" spans="1:16" x14ac:dyDescent="0.25">
      <c r="A464" s="93"/>
      <c r="B464" s="94"/>
      <c r="C464" s="95"/>
      <c r="D464"/>
      <c r="E464"/>
      <c r="F464"/>
      <c r="G464"/>
      <c r="H464"/>
      <c r="I464"/>
      <c r="J464" s="112" t="e">
        <f t="shared" si="27"/>
        <v>#DIV/0!</v>
      </c>
      <c r="K464" s="112" t="e">
        <f t="shared" si="28"/>
        <v>#DIV/0!</v>
      </c>
      <c r="L464"/>
      <c r="M464"/>
      <c r="O464"/>
      <c r="P464"/>
    </row>
    <row r="465" spans="1:16" x14ac:dyDescent="0.25">
      <c r="A465" s="93"/>
      <c r="B465" s="94"/>
      <c r="C465" s="95"/>
      <c r="D465"/>
      <c r="E465"/>
      <c r="F465"/>
      <c r="G465"/>
      <c r="H465"/>
      <c r="I465"/>
      <c r="J465" s="112" t="e">
        <f t="shared" si="27"/>
        <v>#DIV/0!</v>
      </c>
      <c r="K465" s="112" t="e">
        <f t="shared" si="28"/>
        <v>#DIV/0!</v>
      </c>
      <c r="L465"/>
      <c r="M465"/>
      <c r="O465"/>
      <c r="P465"/>
    </row>
    <row r="466" spans="1:16" x14ac:dyDescent="0.25">
      <c r="A466" s="93"/>
      <c r="B466" s="94"/>
      <c r="C466" s="95"/>
      <c r="D466"/>
      <c r="E466"/>
      <c r="F466"/>
      <c r="G466"/>
      <c r="H466"/>
      <c r="I466"/>
      <c r="J466" s="112" t="e">
        <f t="shared" si="27"/>
        <v>#DIV/0!</v>
      </c>
      <c r="K466" s="112" t="e">
        <f t="shared" si="28"/>
        <v>#DIV/0!</v>
      </c>
      <c r="L466"/>
      <c r="M466"/>
      <c r="O466"/>
      <c r="P466"/>
    </row>
    <row r="467" spans="1:16" x14ac:dyDescent="0.25">
      <c r="A467" s="93"/>
      <c r="B467" s="94"/>
      <c r="C467" s="95"/>
      <c r="D467"/>
      <c r="E467"/>
      <c r="F467"/>
      <c r="G467"/>
      <c r="H467"/>
      <c r="I467"/>
      <c r="J467" s="112" t="e">
        <f t="shared" si="27"/>
        <v>#DIV/0!</v>
      </c>
      <c r="K467" s="112" t="e">
        <f t="shared" si="28"/>
        <v>#DIV/0!</v>
      </c>
      <c r="L467"/>
      <c r="M467"/>
      <c r="O467"/>
      <c r="P467"/>
    </row>
    <row r="468" spans="1:16" x14ac:dyDescent="0.25">
      <c r="A468" s="93"/>
      <c r="B468" s="94"/>
      <c r="C468" s="95"/>
      <c r="D468"/>
      <c r="E468"/>
      <c r="F468"/>
      <c r="G468"/>
      <c r="H468"/>
      <c r="I468"/>
      <c r="J468" s="112" t="e">
        <f t="shared" si="27"/>
        <v>#DIV/0!</v>
      </c>
      <c r="K468" s="112" t="e">
        <f t="shared" si="28"/>
        <v>#DIV/0!</v>
      </c>
      <c r="L468"/>
      <c r="M468"/>
      <c r="O468"/>
      <c r="P468"/>
    </row>
    <row r="469" spans="1:16" x14ac:dyDescent="0.25">
      <c r="A469" s="93"/>
      <c r="B469" s="94"/>
      <c r="C469" s="95"/>
      <c r="D469"/>
      <c r="E469"/>
      <c r="F469"/>
      <c r="G469"/>
      <c r="H469"/>
      <c r="I469"/>
      <c r="J469" s="112" t="e">
        <f t="shared" si="27"/>
        <v>#DIV/0!</v>
      </c>
      <c r="K469" s="112" t="e">
        <f t="shared" si="28"/>
        <v>#DIV/0!</v>
      </c>
      <c r="L469"/>
      <c r="M469"/>
      <c r="O469"/>
      <c r="P469"/>
    </row>
    <row r="470" spans="1:16" x14ac:dyDescent="0.25">
      <c r="A470" s="93"/>
      <c r="B470" s="94"/>
      <c r="C470" s="95"/>
      <c r="D470"/>
      <c r="E470"/>
      <c r="F470"/>
      <c r="G470"/>
      <c r="H470"/>
      <c r="I470"/>
      <c r="J470" s="112" t="e">
        <f t="shared" si="27"/>
        <v>#DIV/0!</v>
      </c>
      <c r="K470" s="112" t="e">
        <f t="shared" si="28"/>
        <v>#DIV/0!</v>
      </c>
      <c r="L470"/>
      <c r="M470"/>
      <c r="O470"/>
      <c r="P470"/>
    </row>
    <row r="471" spans="1:16" x14ac:dyDescent="0.25">
      <c r="A471" s="93"/>
      <c r="B471" s="94"/>
      <c r="C471" s="95"/>
      <c r="D471"/>
      <c r="E471"/>
      <c r="F471"/>
      <c r="G471"/>
      <c r="H471"/>
      <c r="I471"/>
      <c r="J471" s="112" t="e">
        <f t="shared" si="27"/>
        <v>#DIV/0!</v>
      </c>
      <c r="K471" s="112" t="e">
        <f t="shared" si="28"/>
        <v>#DIV/0!</v>
      </c>
      <c r="L471"/>
      <c r="M471"/>
      <c r="O471"/>
      <c r="P471"/>
    </row>
    <row r="472" spans="1:16" x14ac:dyDescent="0.25">
      <c r="A472" s="93"/>
      <c r="B472" s="94"/>
      <c r="C472" s="95"/>
      <c r="D472"/>
      <c r="E472"/>
      <c r="F472"/>
      <c r="G472"/>
      <c r="H472"/>
      <c r="I472"/>
      <c r="J472" s="112" t="e">
        <f t="shared" si="27"/>
        <v>#DIV/0!</v>
      </c>
      <c r="K472" s="112" t="e">
        <f t="shared" si="28"/>
        <v>#DIV/0!</v>
      </c>
      <c r="L472"/>
      <c r="M472"/>
      <c r="O472"/>
      <c r="P472"/>
    </row>
    <row r="473" spans="1:16" x14ac:dyDescent="0.25">
      <c r="A473" s="93"/>
      <c r="B473" s="94"/>
      <c r="C473" s="95"/>
      <c r="D473"/>
      <c r="E473"/>
      <c r="F473"/>
      <c r="G473"/>
      <c r="H473"/>
      <c r="I473"/>
      <c r="J473" s="112" t="e">
        <f t="shared" si="27"/>
        <v>#DIV/0!</v>
      </c>
      <c r="K473" s="112" t="e">
        <f t="shared" si="28"/>
        <v>#DIV/0!</v>
      </c>
      <c r="L473"/>
      <c r="M473"/>
      <c r="O473"/>
      <c r="P473"/>
    </row>
    <row r="474" spans="1:16" x14ac:dyDescent="0.25">
      <c r="A474" s="93"/>
      <c r="B474" s="94"/>
      <c r="C474" s="95"/>
      <c r="D474"/>
      <c r="E474"/>
      <c r="F474"/>
      <c r="G474"/>
      <c r="H474"/>
      <c r="I474"/>
      <c r="J474" s="112" t="e">
        <f t="shared" si="27"/>
        <v>#DIV/0!</v>
      </c>
      <c r="K474" s="112" t="e">
        <f t="shared" si="28"/>
        <v>#DIV/0!</v>
      </c>
      <c r="L474"/>
      <c r="M474"/>
      <c r="O474"/>
      <c r="P474"/>
    </row>
    <row r="475" spans="1:16" x14ac:dyDescent="0.25">
      <c r="A475" s="93"/>
      <c r="B475" s="94"/>
      <c r="C475" s="95"/>
      <c r="D475"/>
      <c r="E475"/>
      <c r="F475"/>
      <c r="G475"/>
      <c r="H475"/>
      <c r="I475"/>
      <c r="J475" s="112" t="e">
        <f t="shared" si="27"/>
        <v>#DIV/0!</v>
      </c>
      <c r="K475" s="112" t="e">
        <f t="shared" si="28"/>
        <v>#DIV/0!</v>
      </c>
      <c r="L475"/>
      <c r="M475"/>
      <c r="O475"/>
      <c r="P475"/>
    </row>
    <row r="476" spans="1:16" x14ac:dyDescent="0.25">
      <c r="A476" s="93"/>
      <c r="B476" s="94"/>
      <c r="C476" s="95"/>
      <c r="D476"/>
      <c r="E476"/>
      <c r="F476"/>
      <c r="G476"/>
      <c r="H476"/>
      <c r="I476"/>
      <c r="J476" s="112" t="e">
        <f t="shared" si="27"/>
        <v>#DIV/0!</v>
      </c>
      <c r="K476" s="112" t="e">
        <f t="shared" si="28"/>
        <v>#DIV/0!</v>
      </c>
      <c r="L476"/>
      <c r="M476"/>
      <c r="O476"/>
      <c r="P476"/>
    </row>
    <row r="477" spans="1:16" x14ac:dyDescent="0.25">
      <c r="A477" s="93"/>
      <c r="B477" s="94"/>
      <c r="C477" s="95"/>
      <c r="D477"/>
      <c r="E477"/>
      <c r="F477"/>
      <c r="G477"/>
      <c r="H477"/>
      <c r="I477"/>
      <c r="J477" s="112" t="e">
        <f t="shared" si="27"/>
        <v>#DIV/0!</v>
      </c>
      <c r="K477" s="112" t="e">
        <f t="shared" si="28"/>
        <v>#DIV/0!</v>
      </c>
      <c r="L477"/>
      <c r="M477"/>
      <c r="O477"/>
      <c r="P477"/>
    </row>
    <row r="478" spans="1:16" x14ac:dyDescent="0.25">
      <c r="A478" s="93"/>
      <c r="B478" s="94"/>
      <c r="C478" s="95"/>
      <c r="D478"/>
      <c r="E478"/>
      <c r="F478"/>
      <c r="G478"/>
      <c r="H478"/>
      <c r="I478"/>
      <c r="J478" s="112" t="e">
        <f t="shared" si="27"/>
        <v>#DIV/0!</v>
      </c>
      <c r="K478" s="112" t="e">
        <f t="shared" si="28"/>
        <v>#DIV/0!</v>
      </c>
      <c r="L478"/>
      <c r="M478"/>
      <c r="O478"/>
      <c r="P478"/>
    </row>
    <row r="479" spans="1:16" x14ac:dyDescent="0.25">
      <c r="A479" s="93"/>
      <c r="B479" s="94"/>
      <c r="C479" s="95"/>
      <c r="D479"/>
      <c r="E479"/>
      <c r="F479"/>
      <c r="G479"/>
      <c r="H479"/>
      <c r="I479"/>
      <c r="J479" s="112" t="e">
        <f t="shared" si="27"/>
        <v>#DIV/0!</v>
      </c>
      <c r="K479" s="112" t="e">
        <f t="shared" si="28"/>
        <v>#DIV/0!</v>
      </c>
      <c r="L479"/>
      <c r="M479"/>
      <c r="O479"/>
      <c r="P479"/>
    </row>
    <row r="480" spans="1:16" x14ac:dyDescent="0.25">
      <c r="A480" s="93"/>
      <c r="B480" s="94"/>
      <c r="C480" s="95"/>
      <c r="D480"/>
      <c r="E480"/>
      <c r="F480"/>
      <c r="G480"/>
      <c r="H480"/>
      <c r="I480"/>
      <c r="J480" s="112" t="e">
        <f t="shared" si="27"/>
        <v>#DIV/0!</v>
      </c>
      <c r="K480" s="112" t="e">
        <f t="shared" si="28"/>
        <v>#DIV/0!</v>
      </c>
      <c r="L480"/>
      <c r="M480"/>
      <c r="O480"/>
      <c r="P480"/>
    </row>
    <row r="481" spans="1:16" x14ac:dyDescent="0.25">
      <c r="A481" s="93"/>
      <c r="B481" s="94"/>
      <c r="C481" s="95"/>
      <c r="D481"/>
      <c r="E481"/>
      <c r="F481"/>
      <c r="G481"/>
      <c r="H481"/>
      <c r="I481"/>
      <c r="J481" s="112" t="e">
        <f t="shared" si="27"/>
        <v>#DIV/0!</v>
      </c>
      <c r="K481" s="112" t="e">
        <f t="shared" si="28"/>
        <v>#DIV/0!</v>
      </c>
      <c r="L481"/>
      <c r="M481"/>
      <c r="O481"/>
      <c r="P481"/>
    </row>
    <row r="482" spans="1:16" x14ac:dyDescent="0.25">
      <c r="A482" s="93"/>
      <c r="B482" s="94"/>
      <c r="C482" s="95"/>
      <c r="D482"/>
      <c r="E482"/>
      <c r="F482"/>
      <c r="G482"/>
      <c r="H482"/>
      <c r="I482"/>
      <c r="J482" s="112" t="e">
        <f t="shared" si="27"/>
        <v>#DIV/0!</v>
      </c>
      <c r="K482" s="112" t="e">
        <f t="shared" si="28"/>
        <v>#DIV/0!</v>
      </c>
      <c r="L482"/>
      <c r="M482"/>
      <c r="O482"/>
      <c r="P482"/>
    </row>
    <row r="483" spans="1:16" x14ac:dyDescent="0.25">
      <c r="A483" s="93"/>
      <c r="B483" s="94"/>
      <c r="C483" s="95"/>
      <c r="D483"/>
      <c r="E483"/>
      <c r="F483"/>
      <c r="G483"/>
      <c r="H483"/>
      <c r="I483"/>
      <c r="J483" s="112" t="e">
        <f t="shared" si="27"/>
        <v>#DIV/0!</v>
      </c>
      <c r="K483" s="112" t="e">
        <f t="shared" si="28"/>
        <v>#DIV/0!</v>
      </c>
      <c r="L483"/>
      <c r="M483"/>
      <c r="O483"/>
      <c r="P483"/>
    </row>
    <row r="484" spans="1:16" x14ac:dyDescent="0.25">
      <c r="A484" s="93"/>
      <c r="B484" s="94"/>
      <c r="C484" s="95"/>
      <c r="D484"/>
      <c r="E484"/>
      <c r="F484"/>
      <c r="G484"/>
      <c r="H484"/>
      <c r="I484"/>
      <c r="J484" s="112" t="e">
        <f t="shared" si="27"/>
        <v>#DIV/0!</v>
      </c>
      <c r="K484" s="112" t="e">
        <f t="shared" si="28"/>
        <v>#DIV/0!</v>
      </c>
      <c r="L484"/>
      <c r="M484"/>
      <c r="O484"/>
      <c r="P484"/>
    </row>
    <row r="485" spans="1:16" x14ac:dyDescent="0.25">
      <c r="A485" s="93"/>
      <c r="B485" s="94"/>
      <c r="C485" s="95"/>
      <c r="D485"/>
      <c r="E485"/>
      <c r="F485"/>
      <c r="G485"/>
      <c r="H485"/>
      <c r="I485"/>
      <c r="J485" s="112" t="e">
        <f t="shared" si="27"/>
        <v>#DIV/0!</v>
      </c>
      <c r="K485" s="112" t="e">
        <f t="shared" si="28"/>
        <v>#DIV/0!</v>
      </c>
      <c r="L485"/>
      <c r="M485"/>
      <c r="O485"/>
      <c r="P485"/>
    </row>
    <row r="486" spans="1:16" x14ac:dyDescent="0.25">
      <c r="A486" s="93"/>
      <c r="B486" s="94"/>
      <c r="C486" s="95"/>
      <c r="D486"/>
      <c r="E486"/>
      <c r="F486"/>
      <c r="G486"/>
      <c r="H486"/>
      <c r="I486"/>
      <c r="J486" s="112" t="e">
        <f t="shared" si="27"/>
        <v>#DIV/0!</v>
      </c>
      <c r="K486" s="112" t="e">
        <f t="shared" si="28"/>
        <v>#DIV/0!</v>
      </c>
      <c r="L486"/>
      <c r="M486"/>
      <c r="O486"/>
      <c r="P486"/>
    </row>
    <row r="487" spans="1:16" x14ac:dyDescent="0.25">
      <c r="A487" s="93"/>
      <c r="B487" s="94"/>
      <c r="C487" s="95"/>
      <c r="D487"/>
      <c r="E487"/>
      <c r="F487"/>
      <c r="G487"/>
      <c r="H487"/>
      <c r="I487"/>
      <c r="J487" s="112" t="e">
        <f t="shared" si="27"/>
        <v>#DIV/0!</v>
      </c>
      <c r="K487" s="112" t="e">
        <f t="shared" si="28"/>
        <v>#DIV/0!</v>
      </c>
      <c r="L487"/>
      <c r="M487"/>
      <c r="O487"/>
      <c r="P487"/>
    </row>
    <row r="488" spans="1:16" x14ac:dyDescent="0.25">
      <c r="A488" s="93"/>
      <c r="B488" s="94"/>
      <c r="C488" s="95"/>
      <c r="D488"/>
      <c r="E488"/>
      <c r="F488"/>
      <c r="G488"/>
      <c r="H488"/>
      <c r="I488"/>
      <c r="J488" s="112" t="e">
        <f t="shared" si="27"/>
        <v>#DIV/0!</v>
      </c>
      <c r="K488" s="112" t="e">
        <f t="shared" si="28"/>
        <v>#DIV/0!</v>
      </c>
      <c r="L488"/>
      <c r="M488"/>
      <c r="O488"/>
      <c r="P488"/>
    </row>
    <row r="489" spans="1:16" x14ac:dyDescent="0.25">
      <c r="A489" s="93"/>
      <c r="B489" s="94"/>
      <c r="C489" s="95"/>
      <c r="D489"/>
      <c r="E489"/>
      <c r="F489"/>
      <c r="G489"/>
      <c r="H489"/>
      <c r="I489"/>
      <c r="J489" s="112" t="e">
        <f t="shared" si="27"/>
        <v>#DIV/0!</v>
      </c>
      <c r="K489" s="112" t="e">
        <f t="shared" si="28"/>
        <v>#DIV/0!</v>
      </c>
      <c r="L489"/>
      <c r="M489"/>
      <c r="O489"/>
      <c r="P489"/>
    </row>
    <row r="490" spans="1:16" x14ac:dyDescent="0.25">
      <c r="A490" s="93"/>
      <c r="B490" s="94"/>
      <c r="C490" s="95"/>
      <c r="D490"/>
      <c r="E490"/>
      <c r="F490"/>
      <c r="G490"/>
      <c r="H490"/>
      <c r="I490"/>
      <c r="J490" s="112" t="e">
        <f t="shared" si="27"/>
        <v>#DIV/0!</v>
      </c>
      <c r="K490" s="112" t="e">
        <f t="shared" si="28"/>
        <v>#DIV/0!</v>
      </c>
      <c r="L490"/>
      <c r="M490"/>
      <c r="O490"/>
      <c r="P490"/>
    </row>
    <row r="491" spans="1:16" x14ac:dyDescent="0.25">
      <c r="A491" s="93"/>
      <c r="B491" s="94"/>
      <c r="C491" s="95"/>
      <c r="D491"/>
      <c r="E491"/>
      <c r="F491"/>
      <c r="G491"/>
      <c r="H491"/>
      <c r="I491"/>
      <c r="J491" s="112" t="e">
        <f t="shared" si="27"/>
        <v>#DIV/0!</v>
      </c>
      <c r="K491" s="112" t="e">
        <f t="shared" si="28"/>
        <v>#DIV/0!</v>
      </c>
      <c r="L491"/>
      <c r="M491"/>
      <c r="O491"/>
      <c r="P491"/>
    </row>
    <row r="492" spans="1:16" x14ac:dyDescent="0.25">
      <c r="A492" s="93"/>
      <c r="B492" s="94"/>
      <c r="C492" s="95"/>
      <c r="D492"/>
      <c r="E492"/>
      <c r="F492"/>
      <c r="G492"/>
      <c r="H492"/>
      <c r="I492"/>
      <c r="J492" s="112" t="e">
        <f t="shared" si="27"/>
        <v>#DIV/0!</v>
      </c>
      <c r="K492" s="112" t="e">
        <f t="shared" si="28"/>
        <v>#DIV/0!</v>
      </c>
      <c r="L492"/>
      <c r="M492"/>
      <c r="O492"/>
      <c r="P492"/>
    </row>
    <row r="493" spans="1:16" x14ac:dyDescent="0.25">
      <c r="A493" s="93"/>
      <c r="B493" s="94"/>
      <c r="C493" s="95"/>
      <c r="D493"/>
      <c r="E493"/>
      <c r="F493"/>
      <c r="G493"/>
      <c r="H493"/>
      <c r="I493"/>
      <c r="J493" s="112" t="e">
        <f t="shared" si="27"/>
        <v>#DIV/0!</v>
      </c>
      <c r="K493" s="112" t="e">
        <f t="shared" si="28"/>
        <v>#DIV/0!</v>
      </c>
      <c r="L493"/>
      <c r="M493"/>
      <c r="O493"/>
      <c r="P493"/>
    </row>
    <row r="494" spans="1:16" x14ac:dyDescent="0.25">
      <c r="A494" s="93"/>
      <c r="B494" s="94"/>
      <c r="C494" s="95"/>
      <c r="D494"/>
      <c r="E494"/>
      <c r="F494"/>
      <c r="G494"/>
      <c r="H494"/>
      <c r="I494"/>
      <c r="J494" s="112" t="e">
        <f t="shared" si="27"/>
        <v>#DIV/0!</v>
      </c>
      <c r="K494" s="112" t="e">
        <f t="shared" si="28"/>
        <v>#DIV/0!</v>
      </c>
      <c r="L494"/>
      <c r="M494"/>
      <c r="O494"/>
      <c r="P494"/>
    </row>
    <row r="495" spans="1:16" x14ac:dyDescent="0.25">
      <c r="A495" s="93"/>
      <c r="B495" s="94"/>
      <c r="C495" s="95"/>
      <c r="D495"/>
      <c r="E495"/>
      <c r="F495"/>
      <c r="G495"/>
      <c r="H495"/>
      <c r="I495"/>
      <c r="J495" s="112" t="e">
        <f t="shared" si="27"/>
        <v>#DIV/0!</v>
      </c>
      <c r="K495" s="112" t="e">
        <f t="shared" si="28"/>
        <v>#DIV/0!</v>
      </c>
      <c r="L495"/>
      <c r="M495"/>
      <c r="O495"/>
      <c r="P495"/>
    </row>
    <row r="496" spans="1:16" x14ac:dyDescent="0.25">
      <c r="A496" s="93"/>
      <c r="B496" s="94"/>
      <c r="C496" s="95"/>
      <c r="D496"/>
      <c r="E496"/>
      <c r="F496"/>
      <c r="G496"/>
      <c r="H496"/>
      <c r="I496"/>
      <c r="J496" s="112" t="e">
        <f t="shared" si="27"/>
        <v>#DIV/0!</v>
      </c>
      <c r="K496" s="112" t="e">
        <f t="shared" si="28"/>
        <v>#DIV/0!</v>
      </c>
      <c r="L496"/>
      <c r="M496"/>
      <c r="O496"/>
      <c r="P496"/>
    </row>
    <row r="497" spans="1:16" x14ac:dyDescent="0.25">
      <c r="A497" s="93"/>
      <c r="B497" s="94"/>
      <c r="C497" s="95"/>
      <c r="D497"/>
      <c r="E497"/>
      <c r="F497"/>
      <c r="G497"/>
      <c r="H497"/>
      <c r="I497"/>
      <c r="J497" s="112" t="e">
        <f t="shared" si="27"/>
        <v>#DIV/0!</v>
      </c>
      <c r="K497" s="112" t="e">
        <f t="shared" si="28"/>
        <v>#DIV/0!</v>
      </c>
      <c r="L497"/>
      <c r="M497"/>
      <c r="O497"/>
      <c r="P497"/>
    </row>
    <row r="498" spans="1:16" x14ac:dyDescent="0.25">
      <c r="A498" s="93"/>
      <c r="B498" s="94"/>
      <c r="C498" s="95"/>
      <c r="D498"/>
      <c r="E498"/>
      <c r="F498"/>
      <c r="G498"/>
      <c r="H498"/>
      <c r="I498"/>
      <c r="J498" s="112" t="e">
        <f t="shared" si="27"/>
        <v>#DIV/0!</v>
      </c>
      <c r="K498" s="112" t="e">
        <f t="shared" si="28"/>
        <v>#DIV/0!</v>
      </c>
      <c r="L498"/>
      <c r="M498"/>
      <c r="O498"/>
      <c r="P498"/>
    </row>
    <row r="499" spans="1:16" x14ac:dyDescent="0.25">
      <c r="A499" s="93"/>
      <c r="B499" s="94"/>
      <c r="C499" s="95"/>
      <c r="D499"/>
      <c r="E499"/>
      <c r="F499"/>
      <c r="G499"/>
      <c r="H499"/>
      <c r="I499"/>
      <c r="J499" s="112" t="e">
        <f t="shared" si="27"/>
        <v>#DIV/0!</v>
      </c>
      <c r="K499" s="112" t="e">
        <f t="shared" si="28"/>
        <v>#DIV/0!</v>
      </c>
      <c r="L499"/>
      <c r="M499"/>
      <c r="O499"/>
      <c r="P499"/>
    </row>
    <row r="500" spans="1:16" x14ac:dyDescent="0.25">
      <c r="A500" s="93"/>
      <c r="B500" s="94"/>
      <c r="C500" s="95"/>
      <c r="D500"/>
      <c r="E500"/>
      <c r="F500"/>
      <c r="G500"/>
      <c r="H500"/>
      <c r="I500"/>
      <c r="J500" s="112" t="e">
        <f t="shared" si="27"/>
        <v>#DIV/0!</v>
      </c>
      <c r="K500" s="112" t="e">
        <f t="shared" si="28"/>
        <v>#DIV/0!</v>
      </c>
      <c r="L500"/>
      <c r="M500"/>
      <c r="O500"/>
      <c r="P500"/>
    </row>
    <row r="501" spans="1:16" x14ac:dyDescent="0.25">
      <c r="A501" s="93"/>
      <c r="B501" s="94"/>
      <c r="C501" s="95"/>
      <c r="D501"/>
      <c r="E501"/>
      <c r="F501"/>
      <c r="G501"/>
      <c r="H501"/>
      <c r="I501"/>
      <c r="J501" s="112" t="e">
        <f t="shared" si="27"/>
        <v>#DIV/0!</v>
      </c>
      <c r="K501" s="112" t="e">
        <f t="shared" si="28"/>
        <v>#DIV/0!</v>
      </c>
      <c r="L501"/>
      <c r="M501"/>
      <c r="O501"/>
      <c r="P501"/>
    </row>
    <row r="502" spans="1:16" x14ac:dyDescent="0.25">
      <c r="A502" s="93"/>
      <c r="B502" s="94"/>
      <c r="C502" s="95"/>
      <c r="D502"/>
      <c r="E502"/>
      <c r="F502"/>
      <c r="G502"/>
      <c r="H502"/>
      <c r="I502"/>
      <c r="J502" s="112" t="e">
        <f t="shared" si="27"/>
        <v>#DIV/0!</v>
      </c>
      <c r="K502" s="112" t="e">
        <f t="shared" si="28"/>
        <v>#DIV/0!</v>
      </c>
      <c r="L502"/>
      <c r="M502"/>
      <c r="O502"/>
      <c r="P502"/>
    </row>
    <row r="503" spans="1:16" x14ac:dyDescent="0.25">
      <c r="A503" s="93"/>
      <c r="B503" s="94"/>
      <c r="C503" s="95"/>
      <c r="D503"/>
      <c r="E503"/>
      <c r="F503"/>
      <c r="G503"/>
      <c r="H503"/>
      <c r="I503"/>
      <c r="J503" s="112" t="e">
        <f t="shared" si="27"/>
        <v>#DIV/0!</v>
      </c>
      <c r="K503" s="112" t="e">
        <f t="shared" si="28"/>
        <v>#DIV/0!</v>
      </c>
      <c r="L503"/>
      <c r="M503"/>
      <c r="O503"/>
      <c r="P503"/>
    </row>
    <row r="504" spans="1:16" x14ac:dyDescent="0.25">
      <c r="A504" s="93"/>
      <c r="B504" s="94"/>
      <c r="C504" s="95"/>
      <c r="D504"/>
      <c r="E504"/>
      <c r="F504"/>
      <c r="G504"/>
      <c r="H504"/>
      <c r="I504"/>
      <c r="J504" s="112" t="e">
        <f t="shared" si="27"/>
        <v>#DIV/0!</v>
      </c>
      <c r="K504" s="112" t="e">
        <f t="shared" si="28"/>
        <v>#DIV/0!</v>
      </c>
      <c r="L504"/>
      <c r="M504"/>
      <c r="O504"/>
      <c r="P504"/>
    </row>
    <row r="505" spans="1:16" x14ac:dyDescent="0.25">
      <c r="A505" s="93"/>
      <c r="B505" s="94"/>
      <c r="C505" s="95"/>
      <c r="D505"/>
      <c r="E505"/>
      <c r="F505"/>
      <c r="G505"/>
      <c r="H505"/>
      <c r="I505"/>
      <c r="J505" s="112" t="e">
        <f t="shared" si="27"/>
        <v>#DIV/0!</v>
      </c>
      <c r="K505" s="112" t="e">
        <f t="shared" si="28"/>
        <v>#DIV/0!</v>
      </c>
      <c r="L505"/>
      <c r="M505"/>
      <c r="O505"/>
      <c r="P505"/>
    </row>
    <row r="506" spans="1:16" x14ac:dyDescent="0.25">
      <c r="A506" s="93"/>
      <c r="B506" s="94"/>
      <c r="C506" s="95"/>
      <c r="D506"/>
      <c r="E506"/>
      <c r="F506"/>
      <c r="G506"/>
      <c r="H506"/>
      <c r="I506"/>
      <c r="J506" s="112" t="e">
        <f t="shared" si="27"/>
        <v>#DIV/0!</v>
      </c>
      <c r="K506" s="112" t="e">
        <f t="shared" si="28"/>
        <v>#DIV/0!</v>
      </c>
      <c r="L506"/>
      <c r="M506"/>
      <c r="O506"/>
      <c r="P506"/>
    </row>
    <row r="507" spans="1:16" x14ac:dyDescent="0.25">
      <c r="A507" s="93"/>
      <c r="B507" s="94"/>
      <c r="C507" s="95"/>
      <c r="D507"/>
      <c r="E507"/>
      <c r="F507"/>
      <c r="G507"/>
      <c r="H507"/>
      <c r="I507"/>
      <c r="J507" s="112" t="e">
        <f t="shared" si="27"/>
        <v>#DIV/0!</v>
      </c>
      <c r="K507" s="112" t="e">
        <f t="shared" si="28"/>
        <v>#DIV/0!</v>
      </c>
      <c r="L507"/>
      <c r="M507"/>
      <c r="O507"/>
      <c r="P507"/>
    </row>
    <row r="508" spans="1:16" x14ac:dyDescent="0.25">
      <c r="A508" s="93"/>
      <c r="B508" s="94"/>
      <c r="C508" s="95"/>
      <c r="D508"/>
      <c r="E508"/>
      <c r="F508"/>
      <c r="G508"/>
      <c r="H508"/>
      <c r="I508"/>
      <c r="J508" s="112" t="e">
        <f t="shared" si="27"/>
        <v>#DIV/0!</v>
      </c>
      <c r="K508" s="112" t="e">
        <f t="shared" si="28"/>
        <v>#DIV/0!</v>
      </c>
      <c r="L508"/>
      <c r="M508"/>
      <c r="O508"/>
      <c r="P508"/>
    </row>
    <row r="509" spans="1:16" x14ac:dyDescent="0.25">
      <c r="A509" s="93"/>
      <c r="B509" s="94"/>
      <c r="C509" s="95"/>
      <c r="D509"/>
      <c r="E509"/>
      <c r="F509"/>
      <c r="G509"/>
      <c r="H509"/>
      <c r="I509"/>
      <c r="J509" s="112" t="e">
        <f t="shared" si="27"/>
        <v>#DIV/0!</v>
      </c>
      <c r="K509" s="112" t="e">
        <f t="shared" si="28"/>
        <v>#DIV/0!</v>
      </c>
      <c r="L509"/>
      <c r="M509"/>
      <c r="O509"/>
      <c r="P509"/>
    </row>
    <row r="510" spans="1:16" x14ac:dyDescent="0.25">
      <c r="A510" s="93"/>
      <c r="B510" s="94"/>
      <c r="C510" s="95"/>
      <c r="D510"/>
      <c r="E510"/>
      <c r="F510"/>
      <c r="G510"/>
      <c r="H510"/>
      <c r="I510"/>
      <c r="J510" s="112" t="e">
        <f t="shared" si="27"/>
        <v>#DIV/0!</v>
      </c>
      <c r="K510" s="112" t="e">
        <f t="shared" si="28"/>
        <v>#DIV/0!</v>
      </c>
      <c r="L510"/>
      <c r="M510"/>
      <c r="O510"/>
      <c r="P510"/>
    </row>
    <row r="511" spans="1:16" x14ac:dyDescent="0.25">
      <c r="A511" s="93"/>
      <c r="B511" s="94"/>
      <c r="C511" s="95"/>
      <c r="D511"/>
      <c r="E511"/>
      <c r="F511"/>
      <c r="G511"/>
      <c r="H511"/>
      <c r="I511"/>
      <c r="J511" s="112" t="e">
        <f t="shared" si="27"/>
        <v>#DIV/0!</v>
      </c>
      <c r="K511" s="112" t="e">
        <f t="shared" si="28"/>
        <v>#DIV/0!</v>
      </c>
      <c r="L511"/>
      <c r="M511"/>
      <c r="O511"/>
      <c r="P511"/>
    </row>
    <row r="512" spans="1:16" x14ac:dyDescent="0.25">
      <c r="A512" s="93"/>
      <c r="B512" s="94"/>
      <c r="C512" s="95"/>
      <c r="D512"/>
      <c r="E512"/>
      <c r="F512"/>
      <c r="G512"/>
      <c r="H512"/>
      <c r="I512"/>
      <c r="J512" s="112" t="e">
        <f t="shared" si="27"/>
        <v>#DIV/0!</v>
      </c>
      <c r="K512" s="112" t="e">
        <f t="shared" si="28"/>
        <v>#DIV/0!</v>
      </c>
      <c r="L512"/>
      <c r="M512"/>
      <c r="O512"/>
      <c r="P512"/>
    </row>
    <row r="513" spans="1:16" x14ac:dyDescent="0.25">
      <c r="A513" s="93"/>
      <c r="B513" s="94"/>
      <c r="C513" s="95"/>
      <c r="D513"/>
      <c r="E513"/>
      <c r="F513"/>
      <c r="G513"/>
      <c r="H513"/>
      <c r="I513"/>
      <c r="J513" s="112" t="e">
        <f t="shared" si="27"/>
        <v>#DIV/0!</v>
      </c>
      <c r="K513" s="112" t="e">
        <f t="shared" si="28"/>
        <v>#DIV/0!</v>
      </c>
      <c r="L513"/>
      <c r="M513"/>
      <c r="O513"/>
      <c r="P513"/>
    </row>
    <row r="514" spans="1:16" x14ac:dyDescent="0.25">
      <c r="A514" s="93"/>
      <c r="B514" s="94"/>
      <c r="C514" s="95"/>
      <c r="D514"/>
      <c r="E514"/>
      <c r="F514"/>
      <c r="G514"/>
      <c r="H514"/>
      <c r="I514"/>
      <c r="J514" s="112" t="e">
        <f t="shared" si="27"/>
        <v>#DIV/0!</v>
      </c>
      <c r="K514" s="112" t="e">
        <f t="shared" si="28"/>
        <v>#DIV/0!</v>
      </c>
      <c r="L514"/>
      <c r="M514"/>
      <c r="O514"/>
      <c r="P514"/>
    </row>
    <row r="515" spans="1:16" x14ac:dyDescent="0.25">
      <c r="A515" s="93"/>
      <c r="B515" s="94"/>
      <c r="C515" s="95"/>
      <c r="D515"/>
      <c r="E515"/>
      <c r="F515"/>
      <c r="G515"/>
      <c r="H515"/>
      <c r="I515"/>
      <c r="J515" s="112" t="e">
        <f t="shared" si="27"/>
        <v>#DIV/0!</v>
      </c>
      <c r="K515" s="112" t="e">
        <f t="shared" si="28"/>
        <v>#DIV/0!</v>
      </c>
      <c r="L515"/>
      <c r="M515"/>
      <c r="O515"/>
      <c r="P515"/>
    </row>
    <row r="516" spans="1:16" x14ac:dyDescent="0.25">
      <c r="A516" s="93"/>
      <c r="B516" s="94"/>
      <c r="C516" s="95"/>
      <c r="D516"/>
      <c r="E516"/>
      <c r="F516"/>
      <c r="G516"/>
      <c r="H516"/>
      <c r="I516"/>
      <c r="J516" s="112" t="e">
        <f t="shared" ref="J516:J579" si="29">(B516-B517)/B517</f>
        <v>#DIV/0!</v>
      </c>
      <c r="K516" s="112" t="e">
        <f t="shared" ref="K516:K579" si="30">(C516-C517)/C517</f>
        <v>#DIV/0!</v>
      </c>
      <c r="L516"/>
      <c r="M516"/>
      <c r="O516"/>
      <c r="P516"/>
    </row>
    <row r="517" spans="1:16" x14ac:dyDescent="0.25">
      <c r="A517" s="93"/>
      <c r="B517" s="94"/>
      <c r="C517" s="95"/>
      <c r="D517"/>
      <c r="E517"/>
      <c r="F517"/>
      <c r="G517"/>
      <c r="H517"/>
      <c r="I517"/>
      <c r="J517" s="112" t="e">
        <f t="shared" si="29"/>
        <v>#DIV/0!</v>
      </c>
      <c r="K517" s="112" t="e">
        <f t="shared" si="30"/>
        <v>#DIV/0!</v>
      </c>
      <c r="L517"/>
      <c r="M517"/>
      <c r="O517"/>
      <c r="P517"/>
    </row>
    <row r="518" spans="1:16" x14ac:dyDescent="0.25">
      <c r="A518" s="93"/>
      <c r="B518" s="94"/>
      <c r="C518" s="95"/>
      <c r="D518"/>
      <c r="E518"/>
      <c r="F518"/>
      <c r="G518"/>
      <c r="H518"/>
      <c r="I518"/>
      <c r="J518" s="112" t="e">
        <f t="shared" si="29"/>
        <v>#DIV/0!</v>
      </c>
      <c r="K518" s="112" t="e">
        <f t="shared" si="30"/>
        <v>#DIV/0!</v>
      </c>
      <c r="L518"/>
      <c r="M518"/>
      <c r="O518"/>
      <c r="P518"/>
    </row>
    <row r="519" spans="1:16" x14ac:dyDescent="0.25">
      <c r="A519" s="93"/>
      <c r="B519" s="94"/>
      <c r="C519" s="95"/>
      <c r="D519"/>
      <c r="E519"/>
      <c r="F519"/>
      <c r="G519"/>
      <c r="H519"/>
      <c r="I519"/>
      <c r="J519" s="112" t="e">
        <f t="shared" si="29"/>
        <v>#DIV/0!</v>
      </c>
      <c r="K519" s="112" t="e">
        <f t="shared" si="30"/>
        <v>#DIV/0!</v>
      </c>
      <c r="L519"/>
      <c r="M519"/>
      <c r="O519"/>
      <c r="P519"/>
    </row>
    <row r="520" spans="1:16" x14ac:dyDescent="0.25">
      <c r="A520" s="93"/>
      <c r="B520" s="94"/>
      <c r="C520" s="95"/>
      <c r="D520"/>
      <c r="E520"/>
      <c r="F520"/>
      <c r="G520"/>
      <c r="H520"/>
      <c r="I520"/>
      <c r="J520" s="112" t="e">
        <f t="shared" si="29"/>
        <v>#DIV/0!</v>
      </c>
      <c r="K520" s="112" t="e">
        <f t="shared" si="30"/>
        <v>#DIV/0!</v>
      </c>
      <c r="L520"/>
      <c r="M520"/>
      <c r="O520"/>
      <c r="P520"/>
    </row>
    <row r="521" spans="1:16" x14ac:dyDescent="0.25">
      <c r="A521" s="93"/>
      <c r="B521" s="94"/>
      <c r="C521" s="95"/>
      <c r="D521"/>
      <c r="E521"/>
      <c r="F521"/>
      <c r="G521"/>
      <c r="H521"/>
      <c r="I521"/>
      <c r="J521" s="112" t="e">
        <f t="shared" si="29"/>
        <v>#DIV/0!</v>
      </c>
      <c r="K521" s="112" t="e">
        <f t="shared" si="30"/>
        <v>#DIV/0!</v>
      </c>
      <c r="L521"/>
      <c r="M521"/>
      <c r="O521"/>
      <c r="P521"/>
    </row>
    <row r="522" spans="1:16" x14ac:dyDescent="0.25">
      <c r="A522" s="93"/>
      <c r="B522" s="94"/>
      <c r="C522" s="95"/>
      <c r="D522"/>
      <c r="E522"/>
      <c r="F522"/>
      <c r="G522"/>
      <c r="H522"/>
      <c r="I522"/>
      <c r="J522" s="112" t="e">
        <f t="shared" si="29"/>
        <v>#DIV/0!</v>
      </c>
      <c r="K522" s="112" t="e">
        <f t="shared" si="30"/>
        <v>#DIV/0!</v>
      </c>
      <c r="L522"/>
      <c r="M522"/>
      <c r="O522"/>
      <c r="P522"/>
    </row>
    <row r="523" spans="1:16" x14ac:dyDescent="0.25">
      <c r="A523" s="93"/>
      <c r="B523" s="94"/>
      <c r="C523" s="95"/>
      <c r="D523"/>
      <c r="E523"/>
      <c r="F523"/>
      <c r="G523"/>
      <c r="H523"/>
      <c r="I523"/>
      <c r="J523" s="112" t="e">
        <f t="shared" si="29"/>
        <v>#DIV/0!</v>
      </c>
      <c r="K523" s="112" t="e">
        <f t="shared" si="30"/>
        <v>#DIV/0!</v>
      </c>
      <c r="L523"/>
      <c r="M523"/>
      <c r="O523"/>
      <c r="P523"/>
    </row>
    <row r="524" spans="1:16" x14ac:dyDescent="0.25">
      <c r="A524" s="93"/>
      <c r="B524" s="94"/>
      <c r="C524" s="95"/>
      <c r="D524"/>
      <c r="E524"/>
      <c r="F524"/>
      <c r="G524"/>
      <c r="H524"/>
      <c r="I524"/>
      <c r="J524" s="112" t="e">
        <f t="shared" si="29"/>
        <v>#DIV/0!</v>
      </c>
      <c r="K524" s="112" t="e">
        <f t="shared" si="30"/>
        <v>#DIV/0!</v>
      </c>
      <c r="L524"/>
      <c r="M524"/>
      <c r="O524"/>
      <c r="P524"/>
    </row>
    <row r="525" spans="1:16" x14ac:dyDescent="0.25">
      <c r="A525" s="93"/>
      <c r="B525" s="94"/>
      <c r="C525" s="95"/>
      <c r="D525"/>
      <c r="E525"/>
      <c r="F525"/>
      <c r="G525"/>
      <c r="H525"/>
      <c r="I525"/>
      <c r="J525" s="112" t="e">
        <f t="shared" si="29"/>
        <v>#DIV/0!</v>
      </c>
      <c r="K525" s="112" t="e">
        <f t="shared" si="30"/>
        <v>#DIV/0!</v>
      </c>
      <c r="L525"/>
      <c r="M525"/>
      <c r="O525"/>
      <c r="P525"/>
    </row>
    <row r="526" spans="1:16" x14ac:dyDescent="0.25">
      <c r="A526" s="93"/>
      <c r="B526" s="94"/>
      <c r="C526" s="95"/>
      <c r="D526"/>
      <c r="E526"/>
      <c r="F526"/>
      <c r="G526"/>
      <c r="H526"/>
      <c r="I526"/>
      <c r="J526" s="112" t="e">
        <f t="shared" si="29"/>
        <v>#DIV/0!</v>
      </c>
      <c r="K526" s="112" t="e">
        <f t="shared" si="30"/>
        <v>#DIV/0!</v>
      </c>
      <c r="L526"/>
      <c r="M526"/>
      <c r="O526"/>
      <c r="P526"/>
    </row>
    <row r="527" spans="1:16" x14ac:dyDescent="0.25">
      <c r="A527" s="93"/>
      <c r="B527" s="94"/>
      <c r="C527" s="95"/>
      <c r="D527"/>
      <c r="E527"/>
      <c r="F527"/>
      <c r="G527"/>
      <c r="H527"/>
      <c r="I527"/>
      <c r="J527" s="112" t="e">
        <f t="shared" si="29"/>
        <v>#DIV/0!</v>
      </c>
      <c r="K527" s="112" t="e">
        <f t="shared" si="30"/>
        <v>#DIV/0!</v>
      </c>
      <c r="L527"/>
      <c r="M527"/>
      <c r="O527"/>
      <c r="P527"/>
    </row>
    <row r="528" spans="1:16" x14ac:dyDescent="0.25">
      <c r="A528" s="93"/>
      <c r="B528" s="94"/>
      <c r="C528" s="95"/>
      <c r="D528"/>
      <c r="E528"/>
      <c r="F528"/>
      <c r="G528"/>
      <c r="H528"/>
      <c r="I528"/>
      <c r="J528" s="112" t="e">
        <f t="shared" si="29"/>
        <v>#DIV/0!</v>
      </c>
      <c r="K528" s="112" t="e">
        <f t="shared" si="30"/>
        <v>#DIV/0!</v>
      </c>
      <c r="L528"/>
      <c r="M528"/>
      <c r="O528"/>
      <c r="P528"/>
    </row>
    <row r="529" spans="1:16" x14ac:dyDescent="0.25">
      <c r="A529" s="93"/>
      <c r="B529" s="94"/>
      <c r="C529" s="95"/>
      <c r="D529"/>
      <c r="E529"/>
      <c r="F529"/>
      <c r="G529"/>
      <c r="H529"/>
      <c r="I529"/>
      <c r="J529" s="112" t="e">
        <f t="shared" si="29"/>
        <v>#DIV/0!</v>
      </c>
      <c r="K529" s="112" t="e">
        <f t="shared" si="30"/>
        <v>#DIV/0!</v>
      </c>
      <c r="L529"/>
      <c r="M529"/>
      <c r="O529"/>
      <c r="P529"/>
    </row>
    <row r="530" spans="1:16" x14ac:dyDescent="0.25">
      <c r="A530" s="93"/>
      <c r="B530" s="94"/>
      <c r="C530" s="95"/>
      <c r="D530"/>
      <c r="E530"/>
      <c r="F530"/>
      <c r="G530"/>
      <c r="H530"/>
      <c r="I530"/>
      <c r="J530" s="112" t="e">
        <f t="shared" si="29"/>
        <v>#DIV/0!</v>
      </c>
      <c r="K530" s="112" t="e">
        <f t="shared" si="30"/>
        <v>#DIV/0!</v>
      </c>
      <c r="L530"/>
      <c r="M530"/>
      <c r="O530"/>
      <c r="P530"/>
    </row>
    <row r="531" spans="1:16" x14ac:dyDescent="0.25">
      <c r="A531" s="93"/>
      <c r="B531" s="94"/>
      <c r="C531" s="95"/>
      <c r="D531"/>
      <c r="E531"/>
      <c r="F531"/>
      <c r="G531"/>
      <c r="H531"/>
      <c r="I531"/>
      <c r="J531" s="112" t="e">
        <f t="shared" si="29"/>
        <v>#DIV/0!</v>
      </c>
      <c r="K531" s="112" t="e">
        <f t="shared" si="30"/>
        <v>#DIV/0!</v>
      </c>
      <c r="L531"/>
      <c r="M531"/>
      <c r="O531"/>
      <c r="P531"/>
    </row>
    <row r="532" spans="1:16" x14ac:dyDescent="0.25">
      <c r="A532" s="93"/>
      <c r="B532" s="94"/>
      <c r="C532" s="95"/>
      <c r="D532"/>
      <c r="E532"/>
      <c r="F532"/>
      <c r="G532"/>
      <c r="H532"/>
      <c r="I532"/>
      <c r="J532" s="112" t="e">
        <f t="shared" si="29"/>
        <v>#DIV/0!</v>
      </c>
      <c r="K532" s="112" t="e">
        <f t="shared" si="30"/>
        <v>#DIV/0!</v>
      </c>
      <c r="L532"/>
      <c r="M532"/>
      <c r="O532"/>
      <c r="P532"/>
    </row>
    <row r="533" spans="1:16" x14ac:dyDescent="0.25">
      <c r="A533" s="93"/>
      <c r="B533" s="94"/>
      <c r="C533" s="95"/>
      <c r="D533"/>
      <c r="E533"/>
      <c r="F533"/>
      <c r="G533"/>
      <c r="H533"/>
      <c r="I533"/>
      <c r="J533" s="112" t="e">
        <f t="shared" si="29"/>
        <v>#DIV/0!</v>
      </c>
      <c r="K533" s="112" t="e">
        <f t="shared" si="30"/>
        <v>#DIV/0!</v>
      </c>
      <c r="L533"/>
      <c r="M533"/>
      <c r="O533"/>
      <c r="P533"/>
    </row>
    <row r="534" spans="1:16" x14ac:dyDescent="0.25">
      <c r="A534" s="93"/>
      <c r="B534" s="94"/>
      <c r="C534" s="95"/>
      <c r="D534"/>
      <c r="E534"/>
      <c r="F534"/>
      <c r="G534"/>
      <c r="H534"/>
      <c r="I534"/>
      <c r="J534" s="112" t="e">
        <f t="shared" si="29"/>
        <v>#DIV/0!</v>
      </c>
      <c r="K534" s="112" t="e">
        <f t="shared" si="30"/>
        <v>#DIV/0!</v>
      </c>
      <c r="L534"/>
      <c r="M534"/>
      <c r="O534"/>
      <c r="P534"/>
    </row>
    <row r="535" spans="1:16" x14ac:dyDescent="0.25">
      <c r="A535" s="93"/>
      <c r="B535" s="94"/>
      <c r="C535" s="95"/>
      <c r="D535"/>
      <c r="E535"/>
      <c r="F535"/>
      <c r="G535"/>
      <c r="H535"/>
      <c r="I535"/>
      <c r="J535" s="112" t="e">
        <f t="shared" si="29"/>
        <v>#DIV/0!</v>
      </c>
      <c r="K535" s="112" t="e">
        <f t="shared" si="30"/>
        <v>#DIV/0!</v>
      </c>
      <c r="L535"/>
      <c r="M535"/>
      <c r="O535"/>
      <c r="P535"/>
    </row>
    <row r="536" spans="1:16" x14ac:dyDescent="0.25">
      <c r="A536" s="93"/>
      <c r="B536" s="94"/>
      <c r="C536" s="95"/>
      <c r="D536"/>
      <c r="E536"/>
      <c r="F536"/>
      <c r="G536"/>
      <c r="H536"/>
      <c r="I536"/>
      <c r="J536" s="112" t="e">
        <f t="shared" si="29"/>
        <v>#DIV/0!</v>
      </c>
      <c r="K536" s="112" t="e">
        <f t="shared" si="30"/>
        <v>#DIV/0!</v>
      </c>
      <c r="L536"/>
      <c r="M536"/>
      <c r="O536"/>
      <c r="P536"/>
    </row>
    <row r="537" spans="1:16" x14ac:dyDescent="0.25">
      <c r="A537" s="93"/>
      <c r="B537" s="94"/>
      <c r="C537" s="95"/>
      <c r="D537"/>
      <c r="E537"/>
      <c r="F537"/>
      <c r="G537"/>
      <c r="H537"/>
      <c r="I537"/>
      <c r="J537" s="112" t="e">
        <f t="shared" si="29"/>
        <v>#DIV/0!</v>
      </c>
      <c r="K537" s="112" t="e">
        <f t="shared" si="30"/>
        <v>#DIV/0!</v>
      </c>
      <c r="L537"/>
      <c r="M537"/>
      <c r="O537"/>
      <c r="P537"/>
    </row>
    <row r="538" spans="1:16" x14ac:dyDescent="0.25">
      <c r="A538" s="93"/>
      <c r="B538" s="94"/>
      <c r="C538" s="95"/>
      <c r="D538"/>
      <c r="E538"/>
      <c r="F538"/>
      <c r="G538"/>
      <c r="H538"/>
      <c r="I538"/>
      <c r="J538" s="112" t="e">
        <f t="shared" si="29"/>
        <v>#DIV/0!</v>
      </c>
      <c r="K538" s="112" t="e">
        <f t="shared" si="30"/>
        <v>#DIV/0!</v>
      </c>
      <c r="L538"/>
      <c r="M538"/>
      <c r="O538"/>
      <c r="P538"/>
    </row>
    <row r="539" spans="1:16" x14ac:dyDescent="0.25">
      <c r="A539" s="93"/>
      <c r="B539" s="94"/>
      <c r="C539" s="95"/>
      <c r="D539"/>
      <c r="E539"/>
      <c r="F539"/>
      <c r="G539"/>
      <c r="H539"/>
      <c r="I539"/>
      <c r="J539" s="112" t="e">
        <f t="shared" si="29"/>
        <v>#DIV/0!</v>
      </c>
      <c r="K539" s="112" t="e">
        <f t="shared" si="30"/>
        <v>#DIV/0!</v>
      </c>
      <c r="L539"/>
      <c r="M539"/>
      <c r="O539"/>
      <c r="P539"/>
    </row>
    <row r="540" spans="1:16" x14ac:dyDescent="0.25">
      <c r="A540" s="93"/>
      <c r="B540" s="94"/>
      <c r="C540" s="95"/>
      <c r="D540"/>
      <c r="E540"/>
      <c r="F540"/>
      <c r="G540"/>
      <c r="H540"/>
      <c r="I540"/>
      <c r="J540" s="112" t="e">
        <f t="shared" si="29"/>
        <v>#DIV/0!</v>
      </c>
      <c r="K540" s="112" t="e">
        <f t="shared" si="30"/>
        <v>#DIV/0!</v>
      </c>
      <c r="L540"/>
      <c r="M540"/>
      <c r="O540"/>
      <c r="P540"/>
    </row>
    <row r="541" spans="1:16" x14ac:dyDescent="0.25">
      <c r="A541" s="93"/>
      <c r="B541" s="94"/>
      <c r="C541" s="95"/>
      <c r="D541"/>
      <c r="E541"/>
      <c r="F541"/>
      <c r="G541"/>
      <c r="H541"/>
      <c r="I541"/>
      <c r="J541" s="112" t="e">
        <f t="shared" si="29"/>
        <v>#DIV/0!</v>
      </c>
      <c r="K541" s="112" t="e">
        <f t="shared" si="30"/>
        <v>#DIV/0!</v>
      </c>
      <c r="L541"/>
      <c r="M541"/>
      <c r="O541"/>
      <c r="P541"/>
    </row>
    <row r="542" spans="1:16" x14ac:dyDescent="0.25">
      <c r="A542" s="93"/>
      <c r="B542" s="94"/>
      <c r="C542" s="95"/>
      <c r="D542"/>
      <c r="E542"/>
      <c r="F542"/>
      <c r="G542"/>
      <c r="H542"/>
      <c r="I542"/>
      <c r="J542" s="112" t="e">
        <f t="shared" si="29"/>
        <v>#DIV/0!</v>
      </c>
      <c r="K542" s="112" t="e">
        <f t="shared" si="30"/>
        <v>#DIV/0!</v>
      </c>
      <c r="L542"/>
      <c r="M542"/>
      <c r="O542"/>
      <c r="P542"/>
    </row>
    <row r="543" spans="1:16" x14ac:dyDescent="0.25">
      <c r="A543" s="93"/>
      <c r="B543" s="94"/>
      <c r="C543" s="95"/>
      <c r="D543"/>
      <c r="E543"/>
      <c r="F543"/>
      <c r="G543"/>
      <c r="H543"/>
      <c r="I543"/>
      <c r="J543" s="112" t="e">
        <f t="shared" si="29"/>
        <v>#DIV/0!</v>
      </c>
      <c r="K543" s="112" t="e">
        <f t="shared" si="30"/>
        <v>#DIV/0!</v>
      </c>
      <c r="L543"/>
      <c r="M543"/>
      <c r="O543"/>
      <c r="P543"/>
    </row>
    <row r="544" spans="1:16" x14ac:dyDescent="0.25">
      <c r="A544" s="93"/>
      <c r="B544" s="94"/>
      <c r="C544" s="95"/>
      <c r="D544"/>
      <c r="E544"/>
      <c r="F544"/>
      <c r="G544"/>
      <c r="H544"/>
      <c r="I544"/>
      <c r="J544" s="112" t="e">
        <f t="shared" si="29"/>
        <v>#DIV/0!</v>
      </c>
      <c r="K544" s="112" t="e">
        <f t="shared" si="30"/>
        <v>#DIV/0!</v>
      </c>
      <c r="L544"/>
      <c r="M544"/>
      <c r="O544"/>
      <c r="P544"/>
    </row>
    <row r="545" spans="1:16" x14ac:dyDescent="0.25">
      <c r="A545" s="93"/>
      <c r="B545" s="94"/>
      <c r="C545" s="95"/>
      <c r="D545"/>
      <c r="E545"/>
      <c r="F545"/>
      <c r="G545"/>
      <c r="H545"/>
      <c r="I545"/>
      <c r="J545" s="112" t="e">
        <f t="shared" si="29"/>
        <v>#DIV/0!</v>
      </c>
      <c r="K545" s="112" t="e">
        <f t="shared" si="30"/>
        <v>#DIV/0!</v>
      </c>
      <c r="L545"/>
      <c r="M545"/>
      <c r="O545"/>
      <c r="P545"/>
    </row>
    <row r="546" spans="1:16" x14ac:dyDescent="0.25">
      <c r="A546" s="93"/>
      <c r="B546" s="94"/>
      <c r="C546" s="95"/>
      <c r="D546"/>
      <c r="E546"/>
      <c r="F546"/>
      <c r="G546"/>
      <c r="H546"/>
      <c r="I546"/>
      <c r="J546" s="112" t="e">
        <f t="shared" si="29"/>
        <v>#DIV/0!</v>
      </c>
      <c r="K546" s="112" t="e">
        <f t="shared" si="30"/>
        <v>#DIV/0!</v>
      </c>
      <c r="L546"/>
      <c r="M546"/>
      <c r="O546"/>
      <c r="P546"/>
    </row>
    <row r="547" spans="1:16" x14ac:dyDescent="0.25">
      <c r="A547" s="93"/>
      <c r="B547" s="94"/>
      <c r="C547" s="95"/>
      <c r="D547"/>
      <c r="E547"/>
      <c r="F547"/>
      <c r="G547"/>
      <c r="H547"/>
      <c r="I547"/>
      <c r="J547" s="112" t="e">
        <f t="shared" si="29"/>
        <v>#DIV/0!</v>
      </c>
      <c r="K547" s="112" t="e">
        <f t="shared" si="30"/>
        <v>#DIV/0!</v>
      </c>
      <c r="L547"/>
      <c r="M547"/>
      <c r="O547"/>
      <c r="P547"/>
    </row>
    <row r="548" spans="1:16" x14ac:dyDescent="0.25">
      <c r="A548" s="93"/>
      <c r="B548" s="94"/>
      <c r="C548" s="95"/>
      <c r="D548"/>
      <c r="E548"/>
      <c r="F548"/>
      <c r="G548"/>
      <c r="H548"/>
      <c r="I548"/>
      <c r="J548" s="112" t="e">
        <f t="shared" si="29"/>
        <v>#DIV/0!</v>
      </c>
      <c r="K548" s="112" t="e">
        <f t="shared" si="30"/>
        <v>#DIV/0!</v>
      </c>
      <c r="L548"/>
      <c r="M548"/>
      <c r="O548"/>
      <c r="P548"/>
    </row>
    <row r="549" spans="1:16" x14ac:dyDescent="0.25">
      <c r="A549" s="93"/>
      <c r="B549" s="94"/>
      <c r="C549" s="95"/>
      <c r="D549"/>
      <c r="E549"/>
      <c r="F549"/>
      <c r="G549"/>
      <c r="H549"/>
      <c r="I549"/>
      <c r="J549" s="112" t="e">
        <f t="shared" si="29"/>
        <v>#DIV/0!</v>
      </c>
      <c r="K549" s="112" t="e">
        <f t="shared" si="30"/>
        <v>#DIV/0!</v>
      </c>
      <c r="L549"/>
      <c r="M549"/>
      <c r="O549"/>
      <c r="P549"/>
    </row>
    <row r="550" spans="1:16" x14ac:dyDescent="0.25">
      <c r="A550" s="93"/>
      <c r="B550" s="94"/>
      <c r="C550" s="95"/>
      <c r="D550"/>
      <c r="E550"/>
      <c r="F550"/>
      <c r="G550"/>
      <c r="H550"/>
      <c r="I550"/>
      <c r="J550" s="112" t="e">
        <f t="shared" si="29"/>
        <v>#DIV/0!</v>
      </c>
      <c r="K550" s="112" t="e">
        <f t="shared" si="30"/>
        <v>#DIV/0!</v>
      </c>
      <c r="L550"/>
      <c r="M550"/>
      <c r="O550"/>
      <c r="P550"/>
    </row>
    <row r="551" spans="1:16" x14ac:dyDescent="0.25">
      <c r="A551" s="93"/>
      <c r="B551" s="94"/>
      <c r="C551" s="95"/>
      <c r="D551"/>
      <c r="E551"/>
      <c r="F551"/>
      <c r="G551"/>
      <c r="H551"/>
      <c r="I551"/>
      <c r="J551" s="112" t="e">
        <f t="shared" si="29"/>
        <v>#DIV/0!</v>
      </c>
      <c r="K551" s="112" t="e">
        <f t="shared" si="30"/>
        <v>#DIV/0!</v>
      </c>
      <c r="L551"/>
      <c r="M551"/>
      <c r="O551"/>
      <c r="P551"/>
    </row>
    <row r="552" spans="1:16" x14ac:dyDescent="0.25">
      <c r="A552" s="93"/>
      <c r="B552" s="94"/>
      <c r="C552" s="95"/>
      <c r="D552"/>
      <c r="E552"/>
      <c r="F552"/>
      <c r="G552"/>
      <c r="H552"/>
      <c r="I552"/>
      <c r="J552" s="112" t="e">
        <f t="shared" si="29"/>
        <v>#DIV/0!</v>
      </c>
      <c r="K552" s="112" t="e">
        <f t="shared" si="30"/>
        <v>#DIV/0!</v>
      </c>
      <c r="L552"/>
      <c r="M552"/>
      <c r="O552"/>
      <c r="P552"/>
    </row>
    <row r="553" spans="1:16" x14ac:dyDescent="0.25">
      <c r="A553" s="93"/>
      <c r="B553" s="94"/>
      <c r="C553" s="95"/>
      <c r="D553"/>
      <c r="E553"/>
      <c r="F553"/>
      <c r="G553"/>
      <c r="H553"/>
      <c r="I553"/>
      <c r="J553" s="112" t="e">
        <f t="shared" si="29"/>
        <v>#DIV/0!</v>
      </c>
      <c r="K553" s="112" t="e">
        <f t="shared" si="30"/>
        <v>#DIV/0!</v>
      </c>
      <c r="L553"/>
      <c r="M553"/>
      <c r="O553"/>
      <c r="P553"/>
    </row>
    <row r="554" spans="1:16" x14ac:dyDescent="0.25">
      <c r="A554" s="93"/>
      <c r="B554" s="94"/>
      <c r="C554" s="95"/>
      <c r="D554"/>
      <c r="E554"/>
      <c r="F554"/>
      <c r="G554"/>
      <c r="H554"/>
      <c r="I554"/>
      <c r="J554" s="112" t="e">
        <f t="shared" si="29"/>
        <v>#DIV/0!</v>
      </c>
      <c r="K554" s="112" t="e">
        <f t="shared" si="30"/>
        <v>#DIV/0!</v>
      </c>
      <c r="L554"/>
      <c r="M554"/>
      <c r="O554"/>
      <c r="P554"/>
    </row>
    <row r="555" spans="1:16" x14ac:dyDescent="0.25">
      <c r="A555" s="93"/>
      <c r="B555" s="94"/>
      <c r="C555" s="95"/>
      <c r="D555"/>
      <c r="E555"/>
      <c r="F555"/>
      <c r="G555"/>
      <c r="H555"/>
      <c r="I555"/>
      <c r="J555" s="112" t="e">
        <f t="shared" si="29"/>
        <v>#DIV/0!</v>
      </c>
      <c r="K555" s="112" t="e">
        <f t="shared" si="30"/>
        <v>#DIV/0!</v>
      </c>
      <c r="L555"/>
      <c r="M555"/>
      <c r="O555"/>
      <c r="P555"/>
    </row>
    <row r="556" spans="1:16" x14ac:dyDescent="0.25">
      <c r="A556" s="93"/>
      <c r="B556" s="94"/>
      <c r="C556" s="95"/>
      <c r="D556"/>
      <c r="E556"/>
      <c r="F556"/>
      <c r="G556"/>
      <c r="H556"/>
      <c r="I556"/>
      <c r="J556" s="112" t="e">
        <f t="shared" si="29"/>
        <v>#DIV/0!</v>
      </c>
      <c r="K556" s="112" t="e">
        <f t="shared" si="30"/>
        <v>#DIV/0!</v>
      </c>
      <c r="L556"/>
      <c r="M556"/>
      <c r="O556"/>
      <c r="P556"/>
    </row>
    <row r="557" spans="1:16" x14ac:dyDescent="0.25">
      <c r="A557" s="93"/>
      <c r="B557" s="94"/>
      <c r="C557" s="95"/>
      <c r="D557"/>
      <c r="E557"/>
      <c r="F557"/>
      <c r="G557"/>
      <c r="H557"/>
      <c r="I557"/>
      <c r="J557" s="112" t="e">
        <f t="shared" si="29"/>
        <v>#DIV/0!</v>
      </c>
      <c r="K557" s="112" t="e">
        <f t="shared" si="30"/>
        <v>#DIV/0!</v>
      </c>
      <c r="L557"/>
      <c r="M557"/>
      <c r="O557"/>
      <c r="P557"/>
    </row>
    <row r="558" spans="1:16" x14ac:dyDescent="0.25">
      <c r="A558" s="93"/>
      <c r="B558" s="94"/>
      <c r="C558" s="95"/>
      <c r="D558"/>
      <c r="E558"/>
      <c r="F558"/>
      <c r="G558"/>
      <c r="H558"/>
      <c r="I558"/>
      <c r="J558" s="112" t="e">
        <f t="shared" si="29"/>
        <v>#DIV/0!</v>
      </c>
      <c r="K558" s="112" t="e">
        <f t="shared" si="30"/>
        <v>#DIV/0!</v>
      </c>
      <c r="L558"/>
      <c r="M558"/>
      <c r="O558"/>
      <c r="P558"/>
    </row>
    <row r="559" spans="1:16" x14ac:dyDescent="0.25">
      <c r="A559" s="93"/>
      <c r="B559" s="94"/>
      <c r="C559" s="95"/>
      <c r="D559"/>
      <c r="E559"/>
      <c r="F559"/>
      <c r="G559"/>
      <c r="H559"/>
      <c r="I559"/>
      <c r="J559" s="112" t="e">
        <f t="shared" si="29"/>
        <v>#DIV/0!</v>
      </c>
      <c r="K559" s="112" t="e">
        <f t="shared" si="30"/>
        <v>#DIV/0!</v>
      </c>
      <c r="L559"/>
      <c r="M559"/>
      <c r="O559"/>
      <c r="P559"/>
    </row>
    <row r="560" spans="1:16" x14ac:dyDescent="0.25">
      <c r="A560" s="93"/>
      <c r="B560" s="94"/>
      <c r="C560" s="95"/>
      <c r="D560"/>
      <c r="E560"/>
      <c r="F560"/>
      <c r="G560"/>
      <c r="H560"/>
      <c r="I560"/>
      <c r="J560" s="112" t="e">
        <f t="shared" si="29"/>
        <v>#DIV/0!</v>
      </c>
      <c r="K560" s="112" t="e">
        <f t="shared" si="30"/>
        <v>#DIV/0!</v>
      </c>
      <c r="L560"/>
      <c r="M560"/>
      <c r="O560"/>
      <c r="P560"/>
    </row>
    <row r="561" spans="1:16" x14ac:dyDescent="0.25">
      <c r="A561" s="93"/>
      <c r="B561" s="94"/>
      <c r="C561" s="95"/>
      <c r="D561"/>
      <c r="E561"/>
      <c r="F561"/>
      <c r="G561"/>
      <c r="H561"/>
      <c r="I561"/>
      <c r="J561" s="112" t="e">
        <f t="shared" si="29"/>
        <v>#DIV/0!</v>
      </c>
      <c r="K561" s="112" t="e">
        <f t="shared" si="30"/>
        <v>#DIV/0!</v>
      </c>
      <c r="L561"/>
      <c r="M561"/>
      <c r="O561"/>
      <c r="P561"/>
    </row>
    <row r="562" spans="1:16" x14ac:dyDescent="0.25">
      <c r="A562" s="93"/>
      <c r="B562" s="94"/>
      <c r="C562" s="95"/>
      <c r="D562"/>
      <c r="E562"/>
      <c r="F562"/>
      <c r="G562"/>
      <c r="H562"/>
      <c r="I562"/>
      <c r="J562" s="112" t="e">
        <f t="shared" si="29"/>
        <v>#DIV/0!</v>
      </c>
      <c r="K562" s="112" t="e">
        <f t="shared" si="30"/>
        <v>#DIV/0!</v>
      </c>
      <c r="L562"/>
      <c r="M562"/>
      <c r="O562"/>
      <c r="P562"/>
    </row>
    <row r="563" spans="1:16" x14ac:dyDescent="0.25">
      <c r="A563" s="93"/>
      <c r="B563" s="94"/>
      <c r="C563" s="95"/>
      <c r="D563"/>
      <c r="E563"/>
      <c r="F563"/>
      <c r="G563"/>
      <c r="H563"/>
      <c r="I563"/>
      <c r="J563" s="112" t="e">
        <f t="shared" si="29"/>
        <v>#DIV/0!</v>
      </c>
      <c r="K563" s="112" t="e">
        <f t="shared" si="30"/>
        <v>#DIV/0!</v>
      </c>
      <c r="L563"/>
      <c r="M563"/>
      <c r="O563"/>
      <c r="P563"/>
    </row>
    <row r="564" spans="1:16" x14ac:dyDescent="0.25">
      <c r="A564" s="93"/>
      <c r="B564" s="94"/>
      <c r="C564" s="95"/>
      <c r="D564"/>
      <c r="E564"/>
      <c r="F564"/>
      <c r="G564"/>
      <c r="H564"/>
      <c r="I564"/>
      <c r="J564" s="112" t="e">
        <f t="shared" si="29"/>
        <v>#DIV/0!</v>
      </c>
      <c r="K564" s="112" t="e">
        <f t="shared" si="30"/>
        <v>#DIV/0!</v>
      </c>
      <c r="L564"/>
      <c r="M564"/>
      <c r="O564"/>
      <c r="P564"/>
    </row>
    <row r="565" spans="1:16" x14ac:dyDescent="0.25">
      <c r="A565" s="93"/>
      <c r="B565" s="94"/>
      <c r="C565" s="95"/>
      <c r="D565"/>
      <c r="E565"/>
      <c r="F565"/>
      <c r="G565"/>
      <c r="H565"/>
      <c r="I565"/>
      <c r="J565" s="112" t="e">
        <f t="shared" si="29"/>
        <v>#DIV/0!</v>
      </c>
      <c r="K565" s="112" t="e">
        <f t="shared" si="30"/>
        <v>#DIV/0!</v>
      </c>
      <c r="L565"/>
      <c r="M565"/>
      <c r="O565"/>
      <c r="P565"/>
    </row>
    <row r="566" spans="1:16" x14ac:dyDescent="0.25">
      <c r="A566" s="93"/>
      <c r="B566" s="94"/>
      <c r="C566" s="95"/>
      <c r="D566"/>
      <c r="E566"/>
      <c r="F566"/>
      <c r="G566"/>
      <c r="H566"/>
      <c r="I566"/>
      <c r="J566" s="112" t="e">
        <f t="shared" si="29"/>
        <v>#DIV/0!</v>
      </c>
      <c r="K566" s="112" t="e">
        <f t="shared" si="30"/>
        <v>#DIV/0!</v>
      </c>
      <c r="L566"/>
      <c r="M566"/>
      <c r="O566"/>
      <c r="P566"/>
    </row>
    <row r="567" spans="1:16" x14ac:dyDescent="0.25">
      <c r="A567" s="93"/>
      <c r="B567" s="94"/>
      <c r="C567" s="95"/>
      <c r="D567"/>
      <c r="E567"/>
      <c r="F567"/>
      <c r="G567"/>
      <c r="H567"/>
      <c r="I567"/>
      <c r="J567" s="112" t="e">
        <f t="shared" si="29"/>
        <v>#DIV/0!</v>
      </c>
      <c r="K567" s="112" t="e">
        <f t="shared" si="30"/>
        <v>#DIV/0!</v>
      </c>
      <c r="L567"/>
      <c r="M567"/>
      <c r="O567"/>
      <c r="P567"/>
    </row>
    <row r="568" spans="1:16" x14ac:dyDescent="0.25">
      <c r="A568" s="93"/>
      <c r="B568" s="94"/>
      <c r="C568" s="95"/>
      <c r="D568"/>
      <c r="E568"/>
      <c r="F568"/>
      <c r="G568"/>
      <c r="H568"/>
      <c r="I568"/>
      <c r="J568" s="112" t="e">
        <f t="shared" si="29"/>
        <v>#DIV/0!</v>
      </c>
      <c r="K568" s="112" t="e">
        <f t="shared" si="30"/>
        <v>#DIV/0!</v>
      </c>
      <c r="L568"/>
      <c r="M568"/>
      <c r="O568"/>
      <c r="P568"/>
    </row>
    <row r="569" spans="1:16" x14ac:dyDescent="0.25">
      <c r="A569" s="93"/>
      <c r="B569" s="94"/>
      <c r="C569" s="95"/>
      <c r="D569"/>
      <c r="E569"/>
      <c r="F569"/>
      <c r="G569"/>
      <c r="H569"/>
      <c r="I569"/>
      <c r="J569" s="112" t="e">
        <f t="shared" si="29"/>
        <v>#DIV/0!</v>
      </c>
      <c r="K569" s="112" t="e">
        <f t="shared" si="30"/>
        <v>#DIV/0!</v>
      </c>
      <c r="L569"/>
      <c r="M569"/>
      <c r="O569"/>
      <c r="P569"/>
    </row>
    <row r="570" spans="1:16" x14ac:dyDescent="0.25">
      <c r="A570" s="93"/>
      <c r="B570" s="94"/>
      <c r="C570" s="95"/>
      <c r="D570"/>
      <c r="E570"/>
      <c r="F570"/>
      <c r="G570"/>
      <c r="H570"/>
      <c r="I570"/>
      <c r="J570" s="112" t="e">
        <f t="shared" si="29"/>
        <v>#DIV/0!</v>
      </c>
      <c r="K570" s="112" t="e">
        <f t="shared" si="30"/>
        <v>#DIV/0!</v>
      </c>
      <c r="L570"/>
      <c r="M570"/>
      <c r="O570"/>
      <c r="P570"/>
    </row>
    <row r="571" spans="1:16" x14ac:dyDescent="0.25">
      <c r="A571" s="93"/>
      <c r="B571" s="94"/>
      <c r="C571" s="95"/>
      <c r="D571"/>
      <c r="E571"/>
      <c r="F571"/>
      <c r="G571"/>
      <c r="H571"/>
      <c r="I571"/>
      <c r="J571" s="112" t="e">
        <f t="shared" si="29"/>
        <v>#DIV/0!</v>
      </c>
      <c r="K571" s="112" t="e">
        <f t="shared" si="30"/>
        <v>#DIV/0!</v>
      </c>
      <c r="L571"/>
      <c r="M571"/>
      <c r="O571"/>
      <c r="P571"/>
    </row>
    <row r="572" spans="1:16" x14ac:dyDescent="0.25">
      <c r="A572" s="93"/>
      <c r="B572" s="94"/>
      <c r="C572" s="95"/>
      <c r="D572"/>
      <c r="E572"/>
      <c r="F572"/>
      <c r="G572"/>
      <c r="H572"/>
      <c r="I572"/>
      <c r="J572" s="112" t="e">
        <f t="shared" si="29"/>
        <v>#DIV/0!</v>
      </c>
      <c r="K572" s="112" t="e">
        <f t="shared" si="30"/>
        <v>#DIV/0!</v>
      </c>
      <c r="L572"/>
      <c r="M572"/>
      <c r="O572"/>
      <c r="P572"/>
    </row>
    <row r="573" spans="1:16" x14ac:dyDescent="0.25">
      <c r="A573" s="93"/>
      <c r="B573" s="94"/>
      <c r="C573" s="95"/>
      <c r="D573"/>
      <c r="E573"/>
      <c r="F573"/>
      <c r="G573"/>
      <c r="H573"/>
      <c r="I573"/>
      <c r="J573" s="112" t="e">
        <f t="shared" si="29"/>
        <v>#DIV/0!</v>
      </c>
      <c r="K573" s="112" t="e">
        <f t="shared" si="30"/>
        <v>#DIV/0!</v>
      </c>
      <c r="L573"/>
      <c r="M573"/>
      <c r="O573"/>
      <c r="P573"/>
    </row>
    <row r="574" spans="1:16" x14ac:dyDescent="0.25">
      <c r="A574" s="93"/>
      <c r="B574" s="94"/>
      <c r="C574" s="95"/>
      <c r="D574"/>
      <c r="E574"/>
      <c r="F574"/>
      <c r="G574"/>
      <c r="H574"/>
      <c r="I574"/>
      <c r="J574" s="112" t="e">
        <f t="shared" si="29"/>
        <v>#DIV/0!</v>
      </c>
      <c r="K574" s="112" t="e">
        <f t="shared" si="30"/>
        <v>#DIV/0!</v>
      </c>
      <c r="L574"/>
      <c r="M574"/>
      <c r="O574"/>
      <c r="P574"/>
    </row>
    <row r="575" spans="1:16" x14ac:dyDescent="0.25">
      <c r="A575" s="93"/>
      <c r="B575" s="94"/>
      <c r="C575" s="95"/>
      <c r="D575"/>
      <c r="E575"/>
      <c r="F575"/>
      <c r="G575"/>
      <c r="H575"/>
      <c r="I575"/>
      <c r="J575" s="112" t="e">
        <f t="shared" si="29"/>
        <v>#DIV/0!</v>
      </c>
      <c r="K575" s="112" t="e">
        <f t="shared" si="30"/>
        <v>#DIV/0!</v>
      </c>
      <c r="L575"/>
      <c r="M575"/>
      <c r="O575"/>
      <c r="P575"/>
    </row>
    <row r="576" spans="1:16" x14ac:dyDescent="0.25">
      <c r="A576" s="93"/>
      <c r="B576" s="94"/>
      <c r="C576" s="95"/>
      <c r="D576"/>
      <c r="E576"/>
      <c r="F576"/>
      <c r="G576"/>
      <c r="H576"/>
      <c r="I576"/>
      <c r="J576" s="112" t="e">
        <f t="shared" si="29"/>
        <v>#DIV/0!</v>
      </c>
      <c r="K576" s="112" t="e">
        <f t="shared" si="30"/>
        <v>#DIV/0!</v>
      </c>
      <c r="L576"/>
      <c r="M576"/>
      <c r="O576"/>
      <c r="P576"/>
    </row>
    <row r="577" spans="1:16" x14ac:dyDescent="0.25">
      <c r="A577" s="93"/>
      <c r="B577" s="94"/>
      <c r="C577" s="95"/>
      <c r="D577"/>
      <c r="E577"/>
      <c r="F577"/>
      <c r="G577"/>
      <c r="H577"/>
      <c r="I577"/>
      <c r="J577" s="112" t="e">
        <f t="shared" si="29"/>
        <v>#DIV/0!</v>
      </c>
      <c r="K577" s="112" t="e">
        <f t="shared" si="30"/>
        <v>#DIV/0!</v>
      </c>
      <c r="L577"/>
      <c r="M577"/>
      <c r="O577"/>
      <c r="P577"/>
    </row>
    <row r="578" spans="1:16" x14ac:dyDescent="0.25">
      <c r="A578" s="93"/>
      <c r="B578" s="94"/>
      <c r="C578" s="95"/>
      <c r="D578"/>
      <c r="E578"/>
      <c r="F578"/>
      <c r="G578"/>
      <c r="H578"/>
      <c r="I578"/>
      <c r="J578" s="112" t="e">
        <f t="shared" si="29"/>
        <v>#DIV/0!</v>
      </c>
      <c r="K578" s="112" t="e">
        <f t="shared" si="30"/>
        <v>#DIV/0!</v>
      </c>
      <c r="L578"/>
      <c r="M578"/>
      <c r="O578"/>
      <c r="P578"/>
    </row>
    <row r="579" spans="1:16" x14ac:dyDescent="0.25">
      <c r="A579" s="93"/>
      <c r="B579" s="94"/>
      <c r="C579" s="95"/>
      <c r="D579"/>
      <c r="E579"/>
      <c r="F579"/>
      <c r="G579"/>
      <c r="H579"/>
      <c r="I579"/>
      <c r="J579" s="112" t="e">
        <f t="shared" si="29"/>
        <v>#DIV/0!</v>
      </c>
      <c r="K579" s="112" t="e">
        <f t="shared" si="30"/>
        <v>#DIV/0!</v>
      </c>
      <c r="L579"/>
      <c r="M579"/>
      <c r="O579"/>
      <c r="P579"/>
    </row>
    <row r="580" spans="1:16" x14ac:dyDescent="0.25">
      <c r="A580" s="93"/>
      <c r="B580" s="94"/>
      <c r="C580" s="95"/>
      <c r="D580"/>
      <c r="E580"/>
      <c r="F580"/>
      <c r="G580"/>
      <c r="H580"/>
      <c r="I580"/>
      <c r="J580" s="112" t="e">
        <f t="shared" ref="J580:J643" si="31">(B580-B581)/B581</f>
        <v>#DIV/0!</v>
      </c>
      <c r="K580" s="112" t="e">
        <f t="shared" ref="K580:K643" si="32">(C580-C581)/C581</f>
        <v>#DIV/0!</v>
      </c>
      <c r="L580"/>
      <c r="M580"/>
      <c r="O580"/>
      <c r="P580"/>
    </row>
    <row r="581" spans="1:16" x14ac:dyDescent="0.25">
      <c r="A581" s="93"/>
      <c r="B581" s="94"/>
      <c r="C581" s="95"/>
      <c r="D581"/>
      <c r="E581"/>
      <c r="F581"/>
      <c r="G581"/>
      <c r="H581"/>
      <c r="I581"/>
      <c r="J581" s="112" t="e">
        <f t="shared" si="31"/>
        <v>#DIV/0!</v>
      </c>
      <c r="K581" s="112" t="e">
        <f t="shared" si="32"/>
        <v>#DIV/0!</v>
      </c>
      <c r="L581"/>
      <c r="M581"/>
      <c r="O581"/>
      <c r="P581"/>
    </row>
    <row r="582" spans="1:16" x14ac:dyDescent="0.25">
      <c r="A582" s="93"/>
      <c r="B582" s="94"/>
      <c r="C582" s="95"/>
      <c r="D582"/>
      <c r="E582"/>
      <c r="F582"/>
      <c r="G582"/>
      <c r="H582"/>
      <c r="I582"/>
      <c r="J582" s="112" t="e">
        <f t="shared" si="31"/>
        <v>#DIV/0!</v>
      </c>
      <c r="K582" s="112" t="e">
        <f t="shared" si="32"/>
        <v>#DIV/0!</v>
      </c>
      <c r="L582"/>
      <c r="M582"/>
      <c r="O582"/>
      <c r="P582"/>
    </row>
    <row r="583" spans="1:16" x14ac:dyDescent="0.25">
      <c r="A583" s="93"/>
      <c r="B583" s="94"/>
      <c r="C583" s="95"/>
      <c r="D583"/>
      <c r="E583"/>
      <c r="F583"/>
      <c r="G583"/>
      <c r="H583"/>
      <c r="I583"/>
      <c r="J583" s="112" t="e">
        <f t="shared" si="31"/>
        <v>#DIV/0!</v>
      </c>
      <c r="K583" s="112" t="e">
        <f t="shared" si="32"/>
        <v>#DIV/0!</v>
      </c>
      <c r="L583"/>
      <c r="M583"/>
      <c r="O583"/>
      <c r="P583"/>
    </row>
    <row r="584" spans="1:16" x14ac:dyDescent="0.25">
      <c r="A584" s="93"/>
      <c r="B584" s="94"/>
      <c r="C584" s="95"/>
      <c r="D584"/>
      <c r="E584"/>
      <c r="F584"/>
      <c r="G584"/>
      <c r="H584"/>
      <c r="I584"/>
      <c r="J584" s="112" t="e">
        <f t="shared" si="31"/>
        <v>#DIV/0!</v>
      </c>
      <c r="K584" s="112" t="e">
        <f t="shared" si="32"/>
        <v>#DIV/0!</v>
      </c>
      <c r="L584"/>
      <c r="M584"/>
      <c r="O584"/>
      <c r="P584"/>
    </row>
    <row r="585" spans="1:16" x14ac:dyDescent="0.25">
      <c r="A585" s="93"/>
      <c r="B585" s="94"/>
      <c r="C585" s="95"/>
      <c r="D585"/>
      <c r="E585"/>
      <c r="F585"/>
      <c r="G585"/>
      <c r="H585"/>
      <c r="I585"/>
      <c r="J585" s="112" t="e">
        <f t="shared" si="31"/>
        <v>#DIV/0!</v>
      </c>
      <c r="K585" s="112" t="e">
        <f t="shared" si="32"/>
        <v>#DIV/0!</v>
      </c>
      <c r="L585"/>
      <c r="M585"/>
      <c r="O585"/>
      <c r="P585"/>
    </row>
    <row r="586" spans="1:16" x14ac:dyDescent="0.25">
      <c r="A586" s="93"/>
      <c r="B586" s="94"/>
      <c r="C586" s="95"/>
      <c r="D586"/>
      <c r="E586"/>
      <c r="F586"/>
      <c r="G586"/>
      <c r="H586"/>
      <c r="I586"/>
      <c r="J586" s="112" t="e">
        <f t="shared" si="31"/>
        <v>#DIV/0!</v>
      </c>
      <c r="K586" s="112" t="e">
        <f t="shared" si="32"/>
        <v>#DIV/0!</v>
      </c>
      <c r="L586"/>
      <c r="M586"/>
      <c r="O586"/>
      <c r="P586"/>
    </row>
    <row r="587" spans="1:16" x14ac:dyDescent="0.25">
      <c r="A587" s="93"/>
      <c r="B587" s="94"/>
      <c r="C587" s="95"/>
      <c r="D587"/>
      <c r="E587"/>
      <c r="F587"/>
      <c r="G587"/>
      <c r="H587"/>
      <c r="I587"/>
      <c r="J587" s="112" t="e">
        <f t="shared" si="31"/>
        <v>#DIV/0!</v>
      </c>
      <c r="K587" s="112" t="e">
        <f t="shared" si="32"/>
        <v>#DIV/0!</v>
      </c>
      <c r="L587"/>
      <c r="M587"/>
      <c r="O587"/>
      <c r="P587"/>
    </row>
    <row r="588" spans="1:16" x14ac:dyDescent="0.25">
      <c r="A588" s="93"/>
      <c r="B588" s="94"/>
      <c r="C588" s="95"/>
      <c r="D588"/>
      <c r="E588"/>
      <c r="F588"/>
      <c r="G588"/>
      <c r="H588"/>
      <c r="I588"/>
      <c r="J588" s="112" t="e">
        <f t="shared" si="31"/>
        <v>#DIV/0!</v>
      </c>
      <c r="K588" s="112" t="e">
        <f t="shared" si="32"/>
        <v>#DIV/0!</v>
      </c>
      <c r="L588"/>
      <c r="M588"/>
      <c r="O588"/>
      <c r="P588"/>
    </row>
    <row r="589" spans="1:16" x14ac:dyDescent="0.25">
      <c r="A589" s="93"/>
      <c r="B589" s="94"/>
      <c r="C589" s="95"/>
      <c r="D589"/>
      <c r="E589"/>
      <c r="F589"/>
      <c r="G589"/>
      <c r="H589"/>
      <c r="I589"/>
      <c r="J589" s="112" t="e">
        <f t="shared" si="31"/>
        <v>#DIV/0!</v>
      </c>
      <c r="K589" s="112" t="e">
        <f t="shared" si="32"/>
        <v>#DIV/0!</v>
      </c>
      <c r="L589"/>
      <c r="M589"/>
      <c r="O589"/>
      <c r="P589"/>
    </row>
    <row r="590" spans="1:16" x14ac:dyDescent="0.25">
      <c r="A590" s="93"/>
      <c r="B590" s="94"/>
      <c r="C590" s="95"/>
      <c r="D590"/>
      <c r="E590"/>
      <c r="F590"/>
      <c r="G590"/>
      <c r="H590"/>
      <c r="I590"/>
      <c r="J590" s="112" t="e">
        <f t="shared" si="31"/>
        <v>#DIV/0!</v>
      </c>
      <c r="K590" s="112" t="e">
        <f t="shared" si="32"/>
        <v>#DIV/0!</v>
      </c>
      <c r="L590"/>
      <c r="M590"/>
      <c r="O590"/>
      <c r="P590"/>
    </row>
    <row r="591" spans="1:16" x14ac:dyDescent="0.25">
      <c r="A591" s="93"/>
      <c r="B591" s="94"/>
      <c r="C591" s="95"/>
      <c r="D591"/>
      <c r="E591"/>
      <c r="F591"/>
      <c r="G591"/>
      <c r="H591"/>
      <c r="I591"/>
      <c r="J591" s="112" t="e">
        <f t="shared" si="31"/>
        <v>#DIV/0!</v>
      </c>
      <c r="K591" s="112" t="e">
        <f t="shared" si="32"/>
        <v>#DIV/0!</v>
      </c>
      <c r="L591"/>
      <c r="M591"/>
      <c r="O591"/>
      <c r="P591"/>
    </row>
    <row r="592" spans="1:16" x14ac:dyDescent="0.25">
      <c r="A592" s="93"/>
      <c r="B592" s="94"/>
      <c r="C592" s="95"/>
      <c r="D592"/>
      <c r="E592"/>
      <c r="F592"/>
      <c r="G592"/>
      <c r="H592"/>
      <c r="I592"/>
      <c r="J592" s="112" t="e">
        <f t="shared" si="31"/>
        <v>#DIV/0!</v>
      </c>
      <c r="K592" s="112" t="e">
        <f t="shared" si="32"/>
        <v>#DIV/0!</v>
      </c>
      <c r="L592"/>
      <c r="M592"/>
      <c r="O592"/>
      <c r="P592"/>
    </row>
    <row r="593" spans="1:16" x14ac:dyDescent="0.25">
      <c r="A593" s="93"/>
      <c r="B593" s="94"/>
      <c r="C593" s="95"/>
      <c r="D593"/>
      <c r="E593"/>
      <c r="F593"/>
      <c r="G593"/>
      <c r="H593"/>
      <c r="I593"/>
      <c r="J593" s="112" t="e">
        <f t="shared" si="31"/>
        <v>#DIV/0!</v>
      </c>
      <c r="K593" s="112" t="e">
        <f t="shared" si="32"/>
        <v>#DIV/0!</v>
      </c>
      <c r="L593"/>
      <c r="M593"/>
      <c r="O593"/>
      <c r="P593"/>
    </row>
    <row r="594" spans="1:16" x14ac:dyDescent="0.25">
      <c r="A594" s="93"/>
      <c r="B594" s="94"/>
      <c r="C594" s="95"/>
      <c r="D594"/>
      <c r="E594"/>
      <c r="F594"/>
      <c r="G594"/>
      <c r="H594"/>
      <c r="I594"/>
      <c r="J594" s="112" t="e">
        <f t="shared" si="31"/>
        <v>#DIV/0!</v>
      </c>
      <c r="K594" s="112" t="e">
        <f t="shared" si="32"/>
        <v>#DIV/0!</v>
      </c>
      <c r="L594"/>
      <c r="M594"/>
      <c r="O594"/>
      <c r="P594"/>
    </row>
    <row r="595" spans="1:16" x14ac:dyDescent="0.25">
      <c r="A595" s="93"/>
      <c r="B595" s="94"/>
      <c r="C595" s="95"/>
      <c r="D595"/>
      <c r="E595"/>
      <c r="F595"/>
      <c r="G595"/>
      <c r="H595"/>
      <c r="I595"/>
      <c r="J595" s="112" t="e">
        <f t="shared" si="31"/>
        <v>#DIV/0!</v>
      </c>
      <c r="K595" s="112" t="e">
        <f t="shared" si="32"/>
        <v>#DIV/0!</v>
      </c>
      <c r="L595"/>
      <c r="M595"/>
      <c r="O595"/>
      <c r="P595"/>
    </row>
    <row r="596" spans="1:16" x14ac:dyDescent="0.25">
      <c r="A596" s="93"/>
      <c r="B596" s="94"/>
      <c r="C596" s="95"/>
      <c r="D596"/>
      <c r="E596"/>
      <c r="F596"/>
      <c r="G596"/>
      <c r="H596"/>
      <c r="I596"/>
      <c r="J596" s="112" t="e">
        <f t="shared" si="31"/>
        <v>#DIV/0!</v>
      </c>
      <c r="K596" s="112" t="e">
        <f t="shared" si="32"/>
        <v>#DIV/0!</v>
      </c>
      <c r="L596"/>
      <c r="M596"/>
      <c r="O596"/>
      <c r="P596"/>
    </row>
    <row r="597" spans="1:16" x14ac:dyDescent="0.25">
      <c r="A597" s="93"/>
      <c r="B597" s="94"/>
      <c r="C597" s="95"/>
      <c r="D597"/>
      <c r="E597"/>
      <c r="F597"/>
      <c r="G597"/>
      <c r="H597"/>
      <c r="I597"/>
      <c r="J597" s="112" t="e">
        <f t="shared" si="31"/>
        <v>#DIV/0!</v>
      </c>
      <c r="K597" s="112" t="e">
        <f t="shared" si="32"/>
        <v>#DIV/0!</v>
      </c>
      <c r="L597"/>
      <c r="M597"/>
      <c r="O597"/>
      <c r="P597"/>
    </row>
    <row r="598" spans="1:16" x14ac:dyDescent="0.25">
      <c r="A598" s="93"/>
      <c r="B598" s="94"/>
      <c r="C598" s="95"/>
      <c r="D598"/>
      <c r="E598"/>
      <c r="F598"/>
      <c r="G598"/>
      <c r="H598"/>
      <c r="I598"/>
      <c r="J598" s="112" t="e">
        <f t="shared" si="31"/>
        <v>#DIV/0!</v>
      </c>
      <c r="K598" s="112" t="e">
        <f t="shared" si="32"/>
        <v>#DIV/0!</v>
      </c>
      <c r="L598"/>
      <c r="M598"/>
      <c r="O598"/>
      <c r="P598"/>
    </row>
    <row r="599" spans="1:16" x14ac:dyDescent="0.25">
      <c r="A599" s="93"/>
      <c r="B599" s="94"/>
      <c r="C599" s="95"/>
      <c r="D599"/>
      <c r="E599"/>
      <c r="F599"/>
      <c r="G599"/>
      <c r="H599"/>
      <c r="I599"/>
      <c r="J599" s="112" t="e">
        <f t="shared" si="31"/>
        <v>#DIV/0!</v>
      </c>
      <c r="K599" s="112" t="e">
        <f t="shared" si="32"/>
        <v>#DIV/0!</v>
      </c>
      <c r="L599"/>
      <c r="M599"/>
      <c r="O599"/>
      <c r="P599"/>
    </row>
    <row r="600" spans="1:16" x14ac:dyDescent="0.25">
      <c r="A600" s="93"/>
      <c r="B600" s="94"/>
      <c r="C600" s="95"/>
      <c r="D600"/>
      <c r="E600"/>
      <c r="F600"/>
      <c r="G600"/>
      <c r="H600"/>
      <c r="I600"/>
      <c r="J600" s="112" t="e">
        <f t="shared" si="31"/>
        <v>#DIV/0!</v>
      </c>
      <c r="K600" s="112" t="e">
        <f t="shared" si="32"/>
        <v>#DIV/0!</v>
      </c>
      <c r="L600"/>
      <c r="M600"/>
      <c r="O600"/>
      <c r="P600"/>
    </row>
    <row r="601" spans="1:16" x14ac:dyDescent="0.25">
      <c r="A601" s="93"/>
      <c r="B601" s="94"/>
      <c r="C601" s="95"/>
      <c r="D601"/>
      <c r="E601"/>
      <c r="F601"/>
      <c r="G601"/>
      <c r="H601"/>
      <c r="I601"/>
      <c r="J601" s="112" t="e">
        <f t="shared" si="31"/>
        <v>#DIV/0!</v>
      </c>
      <c r="K601" s="112" t="e">
        <f t="shared" si="32"/>
        <v>#DIV/0!</v>
      </c>
      <c r="L601"/>
      <c r="M601"/>
      <c r="O601"/>
      <c r="P601"/>
    </row>
    <row r="602" spans="1:16" x14ac:dyDescent="0.25">
      <c r="A602" s="93"/>
      <c r="B602" s="94"/>
      <c r="C602" s="95"/>
      <c r="D602"/>
      <c r="E602"/>
      <c r="F602"/>
      <c r="G602"/>
      <c r="H602"/>
      <c r="I602"/>
      <c r="J602" s="112" t="e">
        <f t="shared" si="31"/>
        <v>#DIV/0!</v>
      </c>
      <c r="K602" s="112" t="e">
        <f t="shared" si="32"/>
        <v>#DIV/0!</v>
      </c>
      <c r="L602"/>
      <c r="M602"/>
      <c r="O602"/>
      <c r="P602"/>
    </row>
    <row r="603" spans="1:16" x14ac:dyDescent="0.25">
      <c r="A603" s="93"/>
      <c r="B603" s="94"/>
      <c r="C603" s="95"/>
      <c r="D603"/>
      <c r="E603"/>
      <c r="F603"/>
      <c r="G603"/>
      <c r="H603"/>
      <c r="I603"/>
      <c r="J603" s="112" t="e">
        <f t="shared" si="31"/>
        <v>#DIV/0!</v>
      </c>
      <c r="K603" s="112" t="e">
        <f t="shared" si="32"/>
        <v>#DIV/0!</v>
      </c>
      <c r="L603"/>
      <c r="M603"/>
      <c r="O603"/>
      <c r="P603"/>
    </row>
    <row r="604" spans="1:16" x14ac:dyDescent="0.25">
      <c r="A604" s="93"/>
      <c r="B604" s="94"/>
      <c r="C604" s="95"/>
      <c r="D604"/>
      <c r="E604"/>
      <c r="F604"/>
      <c r="G604"/>
      <c r="H604"/>
      <c r="I604"/>
      <c r="J604" s="112" t="e">
        <f t="shared" si="31"/>
        <v>#DIV/0!</v>
      </c>
      <c r="K604" s="112" t="e">
        <f t="shared" si="32"/>
        <v>#DIV/0!</v>
      </c>
      <c r="L604"/>
      <c r="M604"/>
      <c r="O604"/>
      <c r="P604"/>
    </row>
    <row r="605" spans="1:16" x14ac:dyDescent="0.25">
      <c r="A605" s="93"/>
      <c r="B605" s="94"/>
      <c r="C605" s="95"/>
      <c r="D605"/>
      <c r="E605"/>
      <c r="F605"/>
      <c r="G605"/>
      <c r="H605"/>
      <c r="I605"/>
      <c r="J605" s="112" t="e">
        <f t="shared" si="31"/>
        <v>#DIV/0!</v>
      </c>
      <c r="K605" s="112" t="e">
        <f t="shared" si="32"/>
        <v>#DIV/0!</v>
      </c>
      <c r="L605"/>
      <c r="M605"/>
      <c r="O605"/>
      <c r="P605"/>
    </row>
    <row r="606" spans="1:16" x14ac:dyDescent="0.25">
      <c r="A606" s="93"/>
      <c r="B606" s="94"/>
      <c r="C606" s="95"/>
      <c r="D606"/>
      <c r="E606"/>
      <c r="F606"/>
      <c r="G606"/>
      <c r="H606"/>
      <c r="I606"/>
      <c r="J606" s="112" t="e">
        <f t="shared" si="31"/>
        <v>#DIV/0!</v>
      </c>
      <c r="K606" s="112" t="e">
        <f t="shared" si="32"/>
        <v>#DIV/0!</v>
      </c>
      <c r="L606"/>
      <c r="M606"/>
      <c r="O606"/>
      <c r="P606"/>
    </row>
    <row r="607" spans="1:16" x14ac:dyDescent="0.25">
      <c r="A607" s="93"/>
      <c r="B607" s="94"/>
      <c r="C607" s="95"/>
      <c r="D607"/>
      <c r="E607"/>
      <c r="F607"/>
      <c r="G607"/>
      <c r="H607"/>
      <c r="I607"/>
      <c r="J607" s="112" t="e">
        <f t="shared" si="31"/>
        <v>#DIV/0!</v>
      </c>
      <c r="K607" s="112" t="e">
        <f t="shared" si="32"/>
        <v>#DIV/0!</v>
      </c>
      <c r="L607"/>
      <c r="M607"/>
      <c r="O607"/>
      <c r="P607"/>
    </row>
    <row r="608" spans="1:16" x14ac:dyDescent="0.25">
      <c r="A608" s="93"/>
      <c r="B608" s="94"/>
      <c r="C608" s="95"/>
      <c r="D608"/>
      <c r="E608"/>
      <c r="F608"/>
      <c r="G608"/>
      <c r="H608"/>
      <c r="I608"/>
      <c r="J608" s="112" t="e">
        <f t="shared" si="31"/>
        <v>#DIV/0!</v>
      </c>
      <c r="K608" s="112" t="e">
        <f t="shared" si="32"/>
        <v>#DIV/0!</v>
      </c>
      <c r="L608"/>
      <c r="M608"/>
      <c r="O608"/>
      <c r="P608"/>
    </row>
    <row r="609" spans="1:16" x14ac:dyDescent="0.25">
      <c r="A609" s="93"/>
      <c r="B609" s="94"/>
      <c r="C609" s="95"/>
      <c r="D609"/>
      <c r="E609"/>
      <c r="F609"/>
      <c r="G609"/>
      <c r="H609"/>
      <c r="I609"/>
      <c r="J609" s="112" t="e">
        <f t="shared" si="31"/>
        <v>#DIV/0!</v>
      </c>
      <c r="K609" s="112" t="e">
        <f t="shared" si="32"/>
        <v>#DIV/0!</v>
      </c>
      <c r="L609"/>
      <c r="M609"/>
      <c r="O609"/>
      <c r="P609"/>
    </row>
    <row r="610" spans="1:16" x14ac:dyDescent="0.25">
      <c r="A610" s="93"/>
      <c r="B610" s="94"/>
      <c r="C610" s="95"/>
      <c r="D610"/>
      <c r="E610"/>
      <c r="F610"/>
      <c r="G610"/>
      <c r="H610"/>
      <c r="I610"/>
      <c r="J610" s="112" t="e">
        <f t="shared" si="31"/>
        <v>#DIV/0!</v>
      </c>
      <c r="K610" s="112" t="e">
        <f t="shared" si="32"/>
        <v>#DIV/0!</v>
      </c>
      <c r="L610"/>
      <c r="M610"/>
      <c r="O610"/>
      <c r="P610"/>
    </row>
    <row r="611" spans="1:16" x14ac:dyDescent="0.25">
      <c r="A611" s="93"/>
      <c r="B611" s="94"/>
      <c r="C611" s="95"/>
      <c r="D611"/>
      <c r="E611"/>
      <c r="F611"/>
      <c r="G611"/>
      <c r="H611"/>
      <c r="I611"/>
      <c r="J611" s="112" t="e">
        <f t="shared" si="31"/>
        <v>#DIV/0!</v>
      </c>
      <c r="K611" s="112" t="e">
        <f t="shared" si="32"/>
        <v>#DIV/0!</v>
      </c>
      <c r="L611"/>
      <c r="M611"/>
      <c r="O611"/>
      <c r="P611"/>
    </row>
    <row r="612" spans="1:16" x14ac:dyDescent="0.25">
      <c r="A612" s="93"/>
      <c r="B612" s="94"/>
      <c r="C612" s="95"/>
      <c r="D612"/>
      <c r="E612"/>
      <c r="F612"/>
      <c r="G612"/>
      <c r="H612"/>
      <c r="I612"/>
      <c r="J612" s="112" t="e">
        <f t="shared" si="31"/>
        <v>#DIV/0!</v>
      </c>
      <c r="K612" s="112" t="e">
        <f t="shared" si="32"/>
        <v>#DIV/0!</v>
      </c>
      <c r="L612"/>
      <c r="M612"/>
      <c r="O612"/>
      <c r="P612"/>
    </row>
    <row r="613" spans="1:16" x14ac:dyDescent="0.25">
      <c r="A613" s="93"/>
      <c r="B613" s="94"/>
      <c r="C613" s="95"/>
      <c r="D613"/>
      <c r="E613"/>
      <c r="F613"/>
      <c r="G613"/>
      <c r="H613"/>
      <c r="I613"/>
      <c r="J613" s="112" t="e">
        <f t="shared" si="31"/>
        <v>#DIV/0!</v>
      </c>
      <c r="K613" s="112" t="e">
        <f t="shared" si="32"/>
        <v>#DIV/0!</v>
      </c>
      <c r="L613"/>
      <c r="M613"/>
      <c r="O613"/>
      <c r="P613"/>
    </row>
    <row r="614" spans="1:16" x14ac:dyDescent="0.25">
      <c r="A614" s="93"/>
      <c r="B614" s="94"/>
      <c r="C614" s="95"/>
      <c r="D614"/>
      <c r="E614"/>
      <c r="F614"/>
      <c r="G614"/>
      <c r="H614"/>
      <c r="I614"/>
      <c r="J614" s="112" t="e">
        <f t="shared" si="31"/>
        <v>#DIV/0!</v>
      </c>
      <c r="K614" s="112" t="e">
        <f t="shared" si="32"/>
        <v>#DIV/0!</v>
      </c>
      <c r="L614"/>
      <c r="M614"/>
      <c r="O614"/>
      <c r="P614"/>
    </row>
    <row r="615" spans="1:16" x14ac:dyDescent="0.25">
      <c r="A615" s="93"/>
      <c r="B615" s="94"/>
      <c r="C615" s="95"/>
      <c r="D615"/>
      <c r="E615"/>
      <c r="F615"/>
      <c r="G615"/>
      <c r="H615"/>
      <c r="I615"/>
      <c r="J615" s="112" t="e">
        <f t="shared" si="31"/>
        <v>#DIV/0!</v>
      </c>
      <c r="K615" s="112" t="e">
        <f t="shared" si="32"/>
        <v>#DIV/0!</v>
      </c>
      <c r="L615"/>
      <c r="M615"/>
      <c r="O615"/>
      <c r="P615"/>
    </row>
    <row r="616" spans="1:16" x14ac:dyDescent="0.25">
      <c r="A616" s="93"/>
      <c r="B616" s="94"/>
      <c r="C616" s="95"/>
      <c r="D616"/>
      <c r="E616"/>
      <c r="F616"/>
      <c r="G616"/>
      <c r="H616"/>
      <c r="I616"/>
      <c r="J616" s="112" t="e">
        <f t="shared" si="31"/>
        <v>#DIV/0!</v>
      </c>
      <c r="K616" s="112" t="e">
        <f t="shared" si="32"/>
        <v>#DIV/0!</v>
      </c>
      <c r="L616"/>
      <c r="M616"/>
      <c r="O616"/>
      <c r="P616"/>
    </row>
    <row r="617" spans="1:16" x14ac:dyDescent="0.25">
      <c r="A617" s="93"/>
      <c r="B617" s="94"/>
      <c r="C617" s="95"/>
      <c r="D617"/>
      <c r="E617"/>
      <c r="F617"/>
      <c r="G617"/>
      <c r="H617"/>
      <c r="I617"/>
      <c r="J617" s="112" t="e">
        <f t="shared" si="31"/>
        <v>#DIV/0!</v>
      </c>
      <c r="K617" s="112" t="e">
        <f t="shared" si="32"/>
        <v>#DIV/0!</v>
      </c>
      <c r="L617"/>
      <c r="M617"/>
      <c r="O617"/>
      <c r="P617"/>
    </row>
    <row r="618" spans="1:16" x14ac:dyDescent="0.25">
      <c r="A618" s="93"/>
      <c r="B618" s="94"/>
      <c r="C618" s="95"/>
      <c r="D618"/>
      <c r="E618"/>
      <c r="F618"/>
      <c r="G618"/>
      <c r="H618"/>
      <c r="I618"/>
      <c r="J618" s="112" t="e">
        <f t="shared" si="31"/>
        <v>#DIV/0!</v>
      </c>
      <c r="K618" s="112" t="e">
        <f t="shared" si="32"/>
        <v>#DIV/0!</v>
      </c>
      <c r="L618"/>
      <c r="M618"/>
      <c r="O618"/>
      <c r="P618"/>
    </row>
    <row r="619" spans="1:16" x14ac:dyDescent="0.25">
      <c r="A619" s="93"/>
      <c r="B619" s="94"/>
      <c r="C619" s="95"/>
      <c r="D619"/>
      <c r="E619"/>
      <c r="F619"/>
      <c r="G619"/>
      <c r="H619"/>
      <c r="I619"/>
      <c r="J619" s="112" t="e">
        <f t="shared" si="31"/>
        <v>#DIV/0!</v>
      </c>
      <c r="K619" s="112" t="e">
        <f t="shared" si="32"/>
        <v>#DIV/0!</v>
      </c>
      <c r="L619"/>
      <c r="M619"/>
      <c r="O619"/>
      <c r="P619"/>
    </row>
    <row r="620" spans="1:16" x14ac:dyDescent="0.25">
      <c r="A620" s="93"/>
      <c r="B620" s="94"/>
      <c r="C620" s="95"/>
      <c r="D620"/>
      <c r="E620"/>
      <c r="F620"/>
      <c r="G620"/>
      <c r="H620"/>
      <c r="I620"/>
      <c r="J620" s="112" t="e">
        <f t="shared" si="31"/>
        <v>#DIV/0!</v>
      </c>
      <c r="K620" s="112" t="e">
        <f t="shared" si="32"/>
        <v>#DIV/0!</v>
      </c>
      <c r="L620"/>
      <c r="M620"/>
      <c r="O620"/>
      <c r="P620"/>
    </row>
    <row r="621" spans="1:16" x14ac:dyDescent="0.25">
      <c r="A621" s="93"/>
      <c r="B621" s="94"/>
      <c r="C621" s="95"/>
      <c r="D621"/>
      <c r="E621"/>
      <c r="F621"/>
      <c r="G621"/>
      <c r="H621"/>
      <c r="I621"/>
      <c r="J621" s="112" t="e">
        <f t="shared" si="31"/>
        <v>#DIV/0!</v>
      </c>
      <c r="K621" s="112" t="e">
        <f t="shared" si="32"/>
        <v>#DIV/0!</v>
      </c>
      <c r="L621"/>
      <c r="M621"/>
      <c r="O621"/>
      <c r="P621"/>
    </row>
    <row r="622" spans="1:16" x14ac:dyDescent="0.25">
      <c r="A622" s="93"/>
      <c r="B622" s="94"/>
      <c r="C622" s="95"/>
      <c r="D622"/>
      <c r="E622"/>
      <c r="F622"/>
      <c r="G622"/>
      <c r="H622"/>
      <c r="I622"/>
      <c r="J622" s="112" t="e">
        <f t="shared" si="31"/>
        <v>#DIV/0!</v>
      </c>
      <c r="K622" s="112" t="e">
        <f t="shared" si="32"/>
        <v>#DIV/0!</v>
      </c>
      <c r="L622"/>
      <c r="M622"/>
      <c r="O622"/>
      <c r="P622"/>
    </row>
    <row r="623" spans="1:16" x14ac:dyDescent="0.25">
      <c r="A623" s="93"/>
      <c r="B623" s="94"/>
      <c r="C623" s="95"/>
      <c r="D623"/>
      <c r="E623"/>
      <c r="F623"/>
      <c r="G623"/>
      <c r="H623"/>
      <c r="I623"/>
      <c r="J623" s="112" t="e">
        <f t="shared" si="31"/>
        <v>#DIV/0!</v>
      </c>
      <c r="K623" s="112" t="e">
        <f t="shared" si="32"/>
        <v>#DIV/0!</v>
      </c>
      <c r="L623"/>
      <c r="M623"/>
      <c r="O623"/>
      <c r="P623"/>
    </row>
    <row r="624" spans="1:16" x14ac:dyDescent="0.25">
      <c r="A624" s="93"/>
      <c r="B624" s="94"/>
      <c r="C624" s="95"/>
      <c r="D624"/>
      <c r="E624"/>
      <c r="F624"/>
      <c r="G624"/>
      <c r="H624"/>
      <c r="I624"/>
      <c r="J624" s="112" t="e">
        <f t="shared" si="31"/>
        <v>#DIV/0!</v>
      </c>
      <c r="K624" s="112" t="e">
        <f t="shared" si="32"/>
        <v>#DIV/0!</v>
      </c>
      <c r="L624"/>
      <c r="M624"/>
      <c r="O624"/>
      <c r="P624"/>
    </row>
    <row r="625" spans="1:16" x14ac:dyDescent="0.25">
      <c r="A625" s="93"/>
      <c r="B625" s="94"/>
      <c r="C625" s="95"/>
      <c r="D625"/>
      <c r="E625"/>
      <c r="F625"/>
      <c r="G625"/>
      <c r="H625"/>
      <c r="I625"/>
      <c r="J625" s="112" t="e">
        <f t="shared" si="31"/>
        <v>#DIV/0!</v>
      </c>
      <c r="K625" s="112" t="e">
        <f t="shared" si="32"/>
        <v>#DIV/0!</v>
      </c>
      <c r="L625"/>
      <c r="M625"/>
      <c r="O625"/>
      <c r="P625"/>
    </row>
    <row r="626" spans="1:16" x14ac:dyDescent="0.25">
      <c r="A626" s="93"/>
      <c r="B626" s="94"/>
      <c r="C626" s="95"/>
      <c r="D626"/>
      <c r="E626"/>
      <c r="F626"/>
      <c r="G626"/>
      <c r="H626"/>
      <c r="I626"/>
      <c r="J626" s="112" t="e">
        <f t="shared" si="31"/>
        <v>#DIV/0!</v>
      </c>
      <c r="K626" s="112" t="e">
        <f t="shared" si="32"/>
        <v>#DIV/0!</v>
      </c>
      <c r="L626"/>
      <c r="M626"/>
      <c r="O626"/>
      <c r="P626"/>
    </row>
    <row r="627" spans="1:16" x14ac:dyDescent="0.25">
      <c r="A627" s="93"/>
      <c r="B627" s="94"/>
      <c r="C627" s="95"/>
      <c r="D627"/>
      <c r="E627"/>
      <c r="F627"/>
      <c r="G627"/>
      <c r="H627"/>
      <c r="I627"/>
      <c r="J627" s="112" t="e">
        <f t="shared" si="31"/>
        <v>#DIV/0!</v>
      </c>
      <c r="K627" s="112" t="e">
        <f t="shared" si="32"/>
        <v>#DIV/0!</v>
      </c>
      <c r="L627"/>
      <c r="M627"/>
      <c r="O627"/>
      <c r="P627"/>
    </row>
    <row r="628" spans="1:16" x14ac:dyDescent="0.25">
      <c r="A628" s="93"/>
      <c r="B628" s="94"/>
      <c r="C628" s="95"/>
      <c r="D628"/>
      <c r="E628"/>
      <c r="F628"/>
      <c r="G628"/>
      <c r="H628"/>
      <c r="I628"/>
      <c r="J628" s="112" t="e">
        <f t="shared" si="31"/>
        <v>#DIV/0!</v>
      </c>
      <c r="K628" s="112" t="e">
        <f t="shared" si="32"/>
        <v>#DIV/0!</v>
      </c>
      <c r="L628"/>
      <c r="M628"/>
      <c r="O628"/>
      <c r="P628"/>
    </row>
    <row r="629" spans="1:16" x14ac:dyDescent="0.25">
      <c r="A629" s="93"/>
      <c r="B629" s="94"/>
      <c r="C629" s="95"/>
      <c r="D629"/>
      <c r="E629"/>
      <c r="F629"/>
      <c r="G629"/>
      <c r="H629"/>
      <c r="I629"/>
      <c r="J629" s="112" t="e">
        <f t="shared" si="31"/>
        <v>#DIV/0!</v>
      </c>
      <c r="K629" s="112" t="e">
        <f t="shared" si="32"/>
        <v>#DIV/0!</v>
      </c>
      <c r="L629"/>
      <c r="M629"/>
      <c r="O629"/>
      <c r="P629"/>
    </row>
    <row r="630" spans="1:16" x14ac:dyDescent="0.25">
      <c r="A630" s="93"/>
      <c r="B630" s="94"/>
      <c r="C630" s="95"/>
      <c r="D630"/>
      <c r="E630"/>
      <c r="F630"/>
      <c r="G630"/>
      <c r="H630"/>
      <c r="I630"/>
      <c r="J630" s="112" t="e">
        <f t="shared" si="31"/>
        <v>#DIV/0!</v>
      </c>
      <c r="K630" s="112" t="e">
        <f t="shared" si="32"/>
        <v>#DIV/0!</v>
      </c>
      <c r="L630"/>
      <c r="M630"/>
      <c r="O630"/>
      <c r="P630"/>
    </row>
    <row r="631" spans="1:16" x14ac:dyDescent="0.25">
      <c r="A631" s="93"/>
      <c r="B631" s="94"/>
      <c r="C631" s="95"/>
      <c r="D631"/>
      <c r="E631"/>
      <c r="F631"/>
      <c r="G631"/>
      <c r="H631"/>
      <c r="I631"/>
      <c r="J631" s="112" t="e">
        <f t="shared" si="31"/>
        <v>#DIV/0!</v>
      </c>
      <c r="K631" s="112" t="e">
        <f t="shared" si="32"/>
        <v>#DIV/0!</v>
      </c>
      <c r="L631"/>
      <c r="M631"/>
      <c r="O631"/>
      <c r="P631"/>
    </row>
    <row r="632" spans="1:16" x14ac:dyDescent="0.25">
      <c r="A632" s="93"/>
      <c r="B632" s="94"/>
      <c r="C632" s="95"/>
      <c r="D632"/>
      <c r="E632"/>
      <c r="F632"/>
      <c r="G632"/>
      <c r="H632"/>
      <c r="I632"/>
      <c r="J632" s="112" t="e">
        <f t="shared" si="31"/>
        <v>#DIV/0!</v>
      </c>
      <c r="K632" s="112" t="e">
        <f t="shared" si="32"/>
        <v>#DIV/0!</v>
      </c>
      <c r="L632"/>
      <c r="M632"/>
      <c r="O632"/>
      <c r="P632"/>
    </row>
    <row r="633" spans="1:16" x14ac:dyDescent="0.25">
      <c r="A633" s="93"/>
      <c r="B633" s="94"/>
      <c r="C633" s="95"/>
      <c r="D633"/>
      <c r="E633"/>
      <c r="F633"/>
      <c r="G633"/>
      <c r="H633"/>
      <c r="I633"/>
      <c r="J633" s="112" t="e">
        <f t="shared" si="31"/>
        <v>#DIV/0!</v>
      </c>
      <c r="K633" s="112" t="e">
        <f t="shared" si="32"/>
        <v>#DIV/0!</v>
      </c>
      <c r="L633"/>
      <c r="M633"/>
      <c r="O633"/>
      <c r="P633"/>
    </row>
    <row r="634" spans="1:16" x14ac:dyDescent="0.25">
      <c r="A634" s="93"/>
      <c r="B634" s="94"/>
      <c r="C634" s="95"/>
      <c r="D634"/>
      <c r="E634"/>
      <c r="F634"/>
      <c r="G634"/>
      <c r="H634"/>
      <c r="I634"/>
      <c r="J634" s="112" t="e">
        <f t="shared" si="31"/>
        <v>#DIV/0!</v>
      </c>
      <c r="K634" s="112" t="e">
        <f t="shared" si="32"/>
        <v>#DIV/0!</v>
      </c>
      <c r="L634"/>
      <c r="M634"/>
      <c r="O634"/>
      <c r="P634"/>
    </row>
    <row r="635" spans="1:16" x14ac:dyDescent="0.25">
      <c r="A635" s="93"/>
      <c r="B635" s="94"/>
      <c r="C635" s="95"/>
      <c r="D635"/>
      <c r="E635"/>
      <c r="F635"/>
      <c r="G635"/>
      <c r="H635"/>
      <c r="I635"/>
      <c r="J635" s="112" t="e">
        <f t="shared" si="31"/>
        <v>#DIV/0!</v>
      </c>
      <c r="K635" s="112" t="e">
        <f t="shared" si="32"/>
        <v>#DIV/0!</v>
      </c>
      <c r="L635"/>
      <c r="M635"/>
      <c r="O635"/>
      <c r="P635"/>
    </row>
    <row r="636" spans="1:16" x14ac:dyDescent="0.25">
      <c r="A636" s="93"/>
      <c r="B636" s="94"/>
      <c r="C636" s="95"/>
      <c r="D636"/>
      <c r="E636"/>
      <c r="F636"/>
      <c r="G636"/>
      <c r="H636"/>
      <c r="I636"/>
      <c r="J636" s="112" t="e">
        <f t="shared" si="31"/>
        <v>#DIV/0!</v>
      </c>
      <c r="K636" s="112" t="e">
        <f t="shared" si="32"/>
        <v>#DIV/0!</v>
      </c>
      <c r="L636"/>
      <c r="M636"/>
      <c r="O636"/>
      <c r="P636"/>
    </row>
    <row r="637" spans="1:16" x14ac:dyDescent="0.25">
      <c r="A637" s="93"/>
      <c r="B637" s="94"/>
      <c r="C637" s="95"/>
      <c r="D637"/>
      <c r="E637"/>
      <c r="F637"/>
      <c r="G637"/>
      <c r="H637"/>
      <c r="I637"/>
      <c r="J637" s="112" t="e">
        <f t="shared" si="31"/>
        <v>#DIV/0!</v>
      </c>
      <c r="K637" s="112" t="e">
        <f t="shared" si="32"/>
        <v>#DIV/0!</v>
      </c>
      <c r="L637"/>
      <c r="M637"/>
      <c r="O637"/>
      <c r="P637"/>
    </row>
    <row r="638" spans="1:16" x14ac:dyDescent="0.25">
      <c r="A638" s="93"/>
      <c r="B638" s="94"/>
      <c r="C638" s="95"/>
      <c r="D638"/>
      <c r="E638"/>
      <c r="F638"/>
      <c r="G638"/>
      <c r="H638"/>
      <c r="I638"/>
      <c r="J638" s="112" t="e">
        <f t="shared" si="31"/>
        <v>#DIV/0!</v>
      </c>
      <c r="K638" s="112" t="e">
        <f t="shared" si="32"/>
        <v>#DIV/0!</v>
      </c>
      <c r="L638"/>
      <c r="M638"/>
      <c r="O638"/>
      <c r="P638"/>
    </row>
    <row r="639" spans="1:16" x14ac:dyDescent="0.25">
      <c r="A639" s="93"/>
      <c r="B639" s="94"/>
      <c r="C639" s="95"/>
      <c r="D639"/>
      <c r="E639"/>
      <c r="F639"/>
      <c r="G639"/>
      <c r="H639"/>
      <c r="I639"/>
      <c r="J639" s="112" t="e">
        <f t="shared" si="31"/>
        <v>#DIV/0!</v>
      </c>
      <c r="K639" s="112" t="e">
        <f t="shared" si="32"/>
        <v>#DIV/0!</v>
      </c>
      <c r="L639"/>
      <c r="M639"/>
      <c r="O639"/>
      <c r="P639"/>
    </row>
    <row r="640" spans="1:16" x14ac:dyDescent="0.25">
      <c r="A640" s="93"/>
      <c r="B640" s="94"/>
      <c r="C640" s="95"/>
      <c r="D640"/>
      <c r="E640"/>
      <c r="F640"/>
      <c r="G640"/>
      <c r="H640"/>
      <c r="I640"/>
      <c r="J640" s="112" t="e">
        <f t="shared" si="31"/>
        <v>#DIV/0!</v>
      </c>
      <c r="K640" s="112" t="e">
        <f t="shared" si="32"/>
        <v>#DIV/0!</v>
      </c>
      <c r="L640"/>
      <c r="M640"/>
      <c r="O640"/>
      <c r="P640"/>
    </row>
    <row r="641" spans="1:16" x14ac:dyDescent="0.25">
      <c r="A641" s="93"/>
      <c r="B641" s="94"/>
      <c r="C641" s="95"/>
      <c r="D641"/>
      <c r="E641"/>
      <c r="F641"/>
      <c r="G641"/>
      <c r="H641"/>
      <c r="I641"/>
      <c r="J641" s="112" t="e">
        <f t="shared" si="31"/>
        <v>#DIV/0!</v>
      </c>
      <c r="K641" s="112" t="e">
        <f t="shared" si="32"/>
        <v>#DIV/0!</v>
      </c>
      <c r="L641"/>
      <c r="M641"/>
      <c r="O641"/>
      <c r="P641"/>
    </row>
    <row r="642" spans="1:16" x14ac:dyDescent="0.25">
      <c r="A642" s="93"/>
      <c r="B642" s="94"/>
      <c r="C642" s="95"/>
      <c r="D642"/>
      <c r="E642"/>
      <c r="F642"/>
      <c r="G642"/>
      <c r="H642"/>
      <c r="I642"/>
      <c r="J642" s="112" t="e">
        <f t="shared" si="31"/>
        <v>#DIV/0!</v>
      </c>
      <c r="K642" s="112" t="e">
        <f t="shared" si="32"/>
        <v>#DIV/0!</v>
      </c>
      <c r="L642"/>
      <c r="M642"/>
      <c r="O642"/>
      <c r="P642"/>
    </row>
    <row r="643" spans="1:16" x14ac:dyDescent="0.25">
      <c r="A643" s="93"/>
      <c r="B643" s="94"/>
      <c r="C643" s="95"/>
      <c r="D643"/>
      <c r="E643"/>
      <c r="F643"/>
      <c r="G643"/>
      <c r="H643"/>
      <c r="I643"/>
      <c r="J643" s="112" t="e">
        <f t="shared" si="31"/>
        <v>#DIV/0!</v>
      </c>
      <c r="K643" s="112" t="e">
        <f t="shared" si="32"/>
        <v>#DIV/0!</v>
      </c>
      <c r="L643"/>
      <c r="M643"/>
      <c r="O643"/>
      <c r="P643"/>
    </row>
    <row r="644" spans="1:16" x14ac:dyDescent="0.25">
      <c r="A644" s="93"/>
      <c r="B644" s="94"/>
      <c r="C644" s="95"/>
      <c r="D644"/>
      <c r="E644"/>
      <c r="F644"/>
      <c r="G644"/>
      <c r="H644"/>
      <c r="I644"/>
      <c r="J644" s="112" t="e">
        <f t="shared" ref="J644:J707" si="33">(B644-B645)/B645</f>
        <v>#DIV/0!</v>
      </c>
      <c r="K644" s="112" t="e">
        <f t="shared" ref="K644:K707" si="34">(C644-C645)/C645</f>
        <v>#DIV/0!</v>
      </c>
      <c r="L644"/>
      <c r="M644"/>
      <c r="O644"/>
      <c r="P644"/>
    </row>
    <row r="645" spans="1:16" x14ac:dyDescent="0.25">
      <c r="A645" s="93"/>
      <c r="B645" s="94"/>
      <c r="C645" s="95"/>
      <c r="D645"/>
      <c r="E645"/>
      <c r="F645"/>
      <c r="G645"/>
      <c r="H645"/>
      <c r="I645"/>
      <c r="J645" s="112" t="e">
        <f t="shared" si="33"/>
        <v>#DIV/0!</v>
      </c>
      <c r="K645" s="112" t="e">
        <f t="shared" si="34"/>
        <v>#DIV/0!</v>
      </c>
      <c r="L645"/>
      <c r="M645"/>
      <c r="O645"/>
      <c r="P645"/>
    </row>
    <row r="646" spans="1:16" x14ac:dyDescent="0.25">
      <c r="A646" s="93"/>
      <c r="B646" s="94"/>
      <c r="C646" s="95"/>
      <c r="D646"/>
      <c r="E646"/>
      <c r="F646"/>
      <c r="G646"/>
      <c r="H646"/>
      <c r="I646"/>
      <c r="J646" s="112" t="e">
        <f t="shared" si="33"/>
        <v>#DIV/0!</v>
      </c>
      <c r="K646" s="112" t="e">
        <f t="shared" si="34"/>
        <v>#DIV/0!</v>
      </c>
      <c r="L646"/>
      <c r="M646"/>
      <c r="O646"/>
      <c r="P646"/>
    </row>
    <row r="647" spans="1:16" x14ac:dyDescent="0.25">
      <c r="A647" s="93"/>
      <c r="B647" s="94"/>
      <c r="C647" s="95"/>
      <c r="D647"/>
      <c r="E647"/>
      <c r="F647"/>
      <c r="G647"/>
      <c r="H647"/>
      <c r="I647"/>
      <c r="J647" s="112" t="e">
        <f t="shared" si="33"/>
        <v>#DIV/0!</v>
      </c>
      <c r="K647" s="112" t="e">
        <f t="shared" si="34"/>
        <v>#DIV/0!</v>
      </c>
      <c r="L647"/>
      <c r="M647"/>
      <c r="O647"/>
      <c r="P647"/>
    </row>
    <row r="648" spans="1:16" x14ac:dyDescent="0.25">
      <c r="A648" s="93"/>
      <c r="B648" s="94"/>
      <c r="C648" s="95"/>
      <c r="D648"/>
      <c r="E648"/>
      <c r="F648"/>
      <c r="G648"/>
      <c r="H648"/>
      <c r="I648"/>
      <c r="J648" s="112" t="e">
        <f t="shared" si="33"/>
        <v>#DIV/0!</v>
      </c>
      <c r="K648" s="112" t="e">
        <f t="shared" si="34"/>
        <v>#DIV/0!</v>
      </c>
      <c r="L648"/>
      <c r="M648"/>
      <c r="O648"/>
      <c r="P648"/>
    </row>
    <row r="649" spans="1:16" x14ac:dyDescent="0.25">
      <c r="A649" s="93"/>
      <c r="B649" s="94"/>
      <c r="C649" s="95"/>
      <c r="D649"/>
      <c r="E649"/>
      <c r="F649"/>
      <c r="G649"/>
      <c r="H649"/>
      <c r="I649"/>
      <c r="J649" s="112" t="e">
        <f t="shared" si="33"/>
        <v>#DIV/0!</v>
      </c>
      <c r="K649" s="112" t="e">
        <f t="shared" si="34"/>
        <v>#DIV/0!</v>
      </c>
      <c r="L649"/>
      <c r="M649"/>
      <c r="O649"/>
      <c r="P649"/>
    </row>
    <row r="650" spans="1:16" x14ac:dyDescent="0.25">
      <c r="A650" s="93"/>
      <c r="B650" s="94"/>
      <c r="C650" s="95"/>
      <c r="D650"/>
      <c r="E650"/>
      <c r="F650"/>
      <c r="G650"/>
      <c r="H650"/>
      <c r="I650"/>
      <c r="J650" s="112" t="e">
        <f t="shared" si="33"/>
        <v>#DIV/0!</v>
      </c>
      <c r="K650" s="112" t="e">
        <f t="shared" si="34"/>
        <v>#DIV/0!</v>
      </c>
      <c r="L650"/>
      <c r="M650"/>
      <c r="O650"/>
      <c r="P650"/>
    </row>
    <row r="651" spans="1:16" x14ac:dyDescent="0.25">
      <c r="A651" s="93"/>
      <c r="B651" s="94"/>
      <c r="C651" s="95"/>
      <c r="D651"/>
      <c r="E651"/>
      <c r="F651"/>
      <c r="G651"/>
      <c r="H651"/>
      <c r="I651"/>
      <c r="J651" s="112" t="e">
        <f t="shared" si="33"/>
        <v>#DIV/0!</v>
      </c>
      <c r="K651" s="112" t="e">
        <f t="shared" si="34"/>
        <v>#DIV/0!</v>
      </c>
      <c r="L651"/>
      <c r="M651"/>
      <c r="O651"/>
      <c r="P651"/>
    </row>
    <row r="652" spans="1:16" x14ac:dyDescent="0.25">
      <c r="A652" s="93"/>
      <c r="B652" s="94"/>
      <c r="C652" s="95"/>
      <c r="D652"/>
      <c r="E652"/>
      <c r="F652"/>
      <c r="G652"/>
      <c r="H652"/>
      <c r="I652"/>
      <c r="J652" s="112" t="e">
        <f t="shared" si="33"/>
        <v>#DIV/0!</v>
      </c>
      <c r="K652" s="112" t="e">
        <f t="shared" si="34"/>
        <v>#DIV/0!</v>
      </c>
      <c r="L652"/>
      <c r="M652"/>
      <c r="O652"/>
      <c r="P652"/>
    </row>
    <row r="653" spans="1:16" x14ac:dyDescent="0.25">
      <c r="A653" s="93"/>
      <c r="B653" s="94"/>
      <c r="C653" s="95"/>
      <c r="D653"/>
      <c r="E653"/>
      <c r="F653"/>
      <c r="G653"/>
      <c r="H653"/>
      <c r="I653"/>
      <c r="J653" s="112" t="e">
        <f t="shared" si="33"/>
        <v>#DIV/0!</v>
      </c>
      <c r="K653" s="112" t="e">
        <f t="shared" si="34"/>
        <v>#DIV/0!</v>
      </c>
      <c r="L653"/>
      <c r="M653"/>
      <c r="O653"/>
      <c r="P653"/>
    </row>
    <row r="654" spans="1:16" x14ac:dyDescent="0.25">
      <c r="A654" s="93"/>
      <c r="B654" s="94"/>
      <c r="C654" s="95"/>
      <c r="D654"/>
      <c r="E654"/>
      <c r="F654"/>
      <c r="G654"/>
      <c r="H654"/>
      <c r="I654"/>
      <c r="J654" s="112" t="e">
        <f t="shared" si="33"/>
        <v>#DIV/0!</v>
      </c>
      <c r="K654" s="112" t="e">
        <f t="shared" si="34"/>
        <v>#DIV/0!</v>
      </c>
      <c r="L654"/>
      <c r="M654"/>
      <c r="O654"/>
      <c r="P654"/>
    </row>
    <row r="655" spans="1:16" x14ac:dyDescent="0.25">
      <c r="A655" s="93"/>
      <c r="B655" s="94"/>
      <c r="C655" s="95"/>
      <c r="D655"/>
      <c r="E655"/>
      <c r="F655"/>
      <c r="G655"/>
      <c r="H655"/>
      <c r="I655"/>
      <c r="J655" s="112" t="e">
        <f t="shared" si="33"/>
        <v>#DIV/0!</v>
      </c>
      <c r="K655" s="112" t="e">
        <f t="shared" si="34"/>
        <v>#DIV/0!</v>
      </c>
      <c r="L655"/>
      <c r="M655"/>
      <c r="O655"/>
      <c r="P655"/>
    </row>
    <row r="656" spans="1:16" x14ac:dyDescent="0.25">
      <c r="A656" s="93"/>
      <c r="B656" s="94"/>
      <c r="C656" s="95"/>
      <c r="D656"/>
      <c r="E656"/>
      <c r="F656"/>
      <c r="G656"/>
      <c r="H656"/>
      <c r="I656"/>
      <c r="J656" s="112" t="e">
        <f t="shared" si="33"/>
        <v>#DIV/0!</v>
      </c>
      <c r="K656" s="112" t="e">
        <f t="shared" si="34"/>
        <v>#DIV/0!</v>
      </c>
      <c r="L656"/>
      <c r="M656"/>
      <c r="O656"/>
      <c r="P656"/>
    </row>
    <row r="657" spans="1:16" x14ac:dyDescent="0.25">
      <c r="A657" s="93"/>
      <c r="B657" s="94"/>
      <c r="C657" s="95"/>
      <c r="D657"/>
      <c r="E657"/>
      <c r="F657"/>
      <c r="G657"/>
      <c r="H657"/>
      <c r="I657"/>
      <c r="J657" s="112" t="e">
        <f t="shared" si="33"/>
        <v>#DIV/0!</v>
      </c>
      <c r="K657" s="112" t="e">
        <f t="shared" si="34"/>
        <v>#DIV/0!</v>
      </c>
      <c r="L657"/>
      <c r="M657"/>
      <c r="O657"/>
      <c r="P657"/>
    </row>
    <row r="658" spans="1:16" x14ac:dyDescent="0.25">
      <c r="A658" s="93"/>
      <c r="B658" s="94"/>
      <c r="C658" s="95"/>
      <c r="D658"/>
      <c r="E658"/>
      <c r="F658"/>
      <c r="G658"/>
      <c r="H658"/>
      <c r="I658"/>
      <c r="J658" s="112" t="e">
        <f t="shared" si="33"/>
        <v>#DIV/0!</v>
      </c>
      <c r="K658" s="112" t="e">
        <f t="shared" si="34"/>
        <v>#DIV/0!</v>
      </c>
      <c r="L658"/>
      <c r="M658"/>
      <c r="O658"/>
      <c r="P658"/>
    </row>
    <row r="659" spans="1:16" x14ac:dyDescent="0.25">
      <c r="A659" s="93"/>
      <c r="B659" s="94"/>
      <c r="C659" s="95"/>
      <c r="D659"/>
      <c r="E659"/>
      <c r="F659"/>
      <c r="G659"/>
      <c r="H659"/>
      <c r="I659"/>
      <c r="J659" s="112" t="e">
        <f t="shared" si="33"/>
        <v>#DIV/0!</v>
      </c>
      <c r="K659" s="112" t="e">
        <f t="shared" si="34"/>
        <v>#DIV/0!</v>
      </c>
      <c r="L659"/>
      <c r="M659"/>
      <c r="O659"/>
      <c r="P659"/>
    </row>
    <row r="660" spans="1:16" x14ac:dyDescent="0.25">
      <c r="A660" s="93"/>
      <c r="B660" s="94"/>
      <c r="C660" s="95"/>
      <c r="D660"/>
      <c r="E660"/>
      <c r="F660"/>
      <c r="G660"/>
      <c r="H660"/>
      <c r="I660"/>
      <c r="J660" s="112" t="e">
        <f t="shared" si="33"/>
        <v>#DIV/0!</v>
      </c>
      <c r="K660" s="112" t="e">
        <f t="shared" si="34"/>
        <v>#DIV/0!</v>
      </c>
      <c r="L660"/>
      <c r="M660"/>
      <c r="O660"/>
      <c r="P660"/>
    </row>
    <row r="661" spans="1:16" x14ac:dyDescent="0.25">
      <c r="A661" s="93"/>
      <c r="B661" s="94"/>
      <c r="C661" s="95"/>
      <c r="D661"/>
      <c r="E661"/>
      <c r="F661"/>
      <c r="G661"/>
      <c r="H661"/>
      <c r="I661"/>
      <c r="J661" s="112" t="e">
        <f t="shared" si="33"/>
        <v>#DIV/0!</v>
      </c>
      <c r="K661" s="112" t="e">
        <f t="shared" si="34"/>
        <v>#DIV/0!</v>
      </c>
      <c r="L661"/>
      <c r="M661"/>
      <c r="O661"/>
      <c r="P661"/>
    </row>
    <row r="662" spans="1:16" x14ac:dyDescent="0.25">
      <c r="A662" s="93"/>
      <c r="B662" s="94"/>
      <c r="C662" s="95"/>
      <c r="D662"/>
      <c r="E662"/>
      <c r="F662"/>
      <c r="G662"/>
      <c r="H662"/>
      <c r="I662"/>
      <c r="J662" s="112" t="e">
        <f t="shared" si="33"/>
        <v>#DIV/0!</v>
      </c>
      <c r="K662" s="112" t="e">
        <f t="shared" si="34"/>
        <v>#DIV/0!</v>
      </c>
      <c r="L662"/>
      <c r="M662"/>
      <c r="O662"/>
      <c r="P662"/>
    </row>
    <row r="663" spans="1:16" x14ac:dyDescent="0.25">
      <c r="A663" s="93"/>
      <c r="B663" s="94"/>
      <c r="C663" s="95"/>
      <c r="D663"/>
      <c r="E663"/>
      <c r="F663"/>
      <c r="G663"/>
      <c r="H663"/>
      <c r="I663"/>
      <c r="J663" s="112" t="e">
        <f t="shared" si="33"/>
        <v>#DIV/0!</v>
      </c>
      <c r="K663" s="112" t="e">
        <f t="shared" si="34"/>
        <v>#DIV/0!</v>
      </c>
      <c r="L663"/>
      <c r="M663"/>
      <c r="O663"/>
      <c r="P663"/>
    </row>
    <row r="664" spans="1:16" x14ac:dyDescent="0.25">
      <c r="A664" s="93"/>
      <c r="B664" s="94"/>
      <c r="C664" s="95"/>
      <c r="D664"/>
      <c r="E664"/>
      <c r="F664"/>
      <c r="G664"/>
      <c r="H664"/>
      <c r="I664"/>
      <c r="J664" s="112" t="e">
        <f t="shared" si="33"/>
        <v>#DIV/0!</v>
      </c>
      <c r="K664" s="112" t="e">
        <f t="shared" si="34"/>
        <v>#DIV/0!</v>
      </c>
      <c r="L664"/>
      <c r="M664"/>
      <c r="O664"/>
      <c r="P664"/>
    </row>
    <row r="665" spans="1:16" x14ac:dyDescent="0.25">
      <c r="A665" s="93"/>
      <c r="B665" s="94"/>
      <c r="C665" s="95"/>
      <c r="D665"/>
      <c r="E665"/>
      <c r="F665"/>
      <c r="G665"/>
      <c r="H665"/>
      <c r="I665"/>
      <c r="J665" s="112" t="e">
        <f t="shared" si="33"/>
        <v>#DIV/0!</v>
      </c>
      <c r="K665" s="112" t="e">
        <f t="shared" si="34"/>
        <v>#DIV/0!</v>
      </c>
      <c r="L665"/>
      <c r="M665"/>
      <c r="O665"/>
      <c r="P665"/>
    </row>
    <row r="666" spans="1:16" x14ac:dyDescent="0.25">
      <c r="A666" s="93"/>
      <c r="B666" s="94"/>
      <c r="C666" s="95"/>
      <c r="D666"/>
      <c r="E666"/>
      <c r="F666"/>
      <c r="G666"/>
      <c r="H666"/>
      <c r="I666"/>
      <c r="J666" s="112" t="e">
        <f t="shared" si="33"/>
        <v>#DIV/0!</v>
      </c>
      <c r="K666" s="112" t="e">
        <f t="shared" si="34"/>
        <v>#DIV/0!</v>
      </c>
      <c r="L666"/>
      <c r="M666"/>
      <c r="O666"/>
      <c r="P666"/>
    </row>
    <row r="667" spans="1:16" x14ac:dyDescent="0.25">
      <c r="A667" s="93"/>
      <c r="B667" s="94"/>
      <c r="C667" s="95"/>
      <c r="D667"/>
      <c r="E667"/>
      <c r="F667"/>
      <c r="G667"/>
      <c r="H667"/>
      <c r="I667"/>
      <c r="J667" s="112" t="e">
        <f t="shared" si="33"/>
        <v>#DIV/0!</v>
      </c>
      <c r="K667" s="112" t="e">
        <f t="shared" si="34"/>
        <v>#DIV/0!</v>
      </c>
      <c r="L667"/>
      <c r="M667"/>
      <c r="O667"/>
      <c r="P667"/>
    </row>
    <row r="668" spans="1:16" x14ac:dyDescent="0.25">
      <c r="A668" s="93"/>
      <c r="B668" s="94"/>
      <c r="C668" s="95"/>
      <c r="D668"/>
      <c r="E668"/>
      <c r="F668"/>
      <c r="G668"/>
      <c r="H668"/>
      <c r="I668"/>
      <c r="J668" s="112" t="e">
        <f t="shared" si="33"/>
        <v>#DIV/0!</v>
      </c>
      <c r="K668" s="112" t="e">
        <f t="shared" si="34"/>
        <v>#DIV/0!</v>
      </c>
      <c r="L668"/>
      <c r="M668"/>
      <c r="O668"/>
      <c r="P668"/>
    </row>
    <row r="669" spans="1:16" x14ac:dyDescent="0.25">
      <c r="A669" s="93"/>
      <c r="B669" s="94"/>
      <c r="C669" s="95"/>
      <c r="D669"/>
      <c r="E669"/>
      <c r="F669"/>
      <c r="G669"/>
      <c r="H669"/>
      <c r="I669"/>
      <c r="J669" s="112" t="e">
        <f t="shared" si="33"/>
        <v>#DIV/0!</v>
      </c>
      <c r="K669" s="112" t="e">
        <f t="shared" si="34"/>
        <v>#DIV/0!</v>
      </c>
      <c r="L669"/>
      <c r="M669"/>
      <c r="O669"/>
      <c r="P669"/>
    </row>
    <row r="670" spans="1:16" x14ac:dyDescent="0.25">
      <c r="A670" s="93"/>
      <c r="B670" s="94"/>
      <c r="C670" s="95"/>
      <c r="D670"/>
      <c r="E670"/>
      <c r="F670"/>
      <c r="G670"/>
      <c r="H670"/>
      <c r="I670"/>
      <c r="J670" s="112" t="e">
        <f t="shared" si="33"/>
        <v>#DIV/0!</v>
      </c>
      <c r="K670" s="112" t="e">
        <f t="shared" si="34"/>
        <v>#DIV/0!</v>
      </c>
      <c r="L670"/>
      <c r="M670"/>
      <c r="O670"/>
      <c r="P670"/>
    </row>
    <row r="671" spans="1:16" x14ac:dyDescent="0.25">
      <c r="A671" s="93"/>
      <c r="B671" s="94"/>
      <c r="C671" s="95"/>
      <c r="D671"/>
      <c r="E671"/>
      <c r="F671"/>
      <c r="G671"/>
      <c r="H671"/>
      <c r="I671"/>
      <c r="J671" s="112" t="e">
        <f t="shared" si="33"/>
        <v>#DIV/0!</v>
      </c>
      <c r="K671" s="112" t="e">
        <f t="shared" si="34"/>
        <v>#DIV/0!</v>
      </c>
      <c r="L671"/>
      <c r="M671"/>
      <c r="O671"/>
      <c r="P671"/>
    </row>
    <row r="672" spans="1:16" x14ac:dyDescent="0.25">
      <c r="A672" s="93"/>
      <c r="B672" s="94"/>
      <c r="C672" s="95"/>
      <c r="D672"/>
      <c r="E672"/>
      <c r="F672"/>
      <c r="G672"/>
      <c r="H672"/>
      <c r="I672"/>
      <c r="J672" s="112" t="e">
        <f t="shared" si="33"/>
        <v>#DIV/0!</v>
      </c>
      <c r="K672" s="112" t="e">
        <f t="shared" si="34"/>
        <v>#DIV/0!</v>
      </c>
      <c r="L672"/>
      <c r="M672"/>
      <c r="O672"/>
      <c r="P672"/>
    </row>
    <row r="673" spans="1:16" x14ac:dyDescent="0.25">
      <c r="A673" s="93"/>
      <c r="B673" s="94"/>
      <c r="C673" s="95"/>
      <c r="D673"/>
      <c r="E673"/>
      <c r="F673"/>
      <c r="G673"/>
      <c r="H673"/>
      <c r="I673"/>
      <c r="J673" s="112" t="e">
        <f t="shared" si="33"/>
        <v>#DIV/0!</v>
      </c>
      <c r="K673" s="112" t="e">
        <f t="shared" si="34"/>
        <v>#DIV/0!</v>
      </c>
      <c r="L673"/>
      <c r="M673"/>
      <c r="O673"/>
      <c r="P673"/>
    </row>
    <row r="674" spans="1:16" x14ac:dyDescent="0.25">
      <c r="A674" s="93"/>
      <c r="B674" s="94"/>
      <c r="C674" s="95"/>
      <c r="D674"/>
      <c r="E674"/>
      <c r="F674"/>
      <c r="G674"/>
      <c r="H674"/>
      <c r="I674"/>
      <c r="J674" s="112" t="e">
        <f t="shared" si="33"/>
        <v>#DIV/0!</v>
      </c>
      <c r="K674" s="112" t="e">
        <f t="shared" si="34"/>
        <v>#DIV/0!</v>
      </c>
      <c r="L674"/>
      <c r="M674"/>
      <c r="O674"/>
      <c r="P674"/>
    </row>
    <row r="675" spans="1:16" x14ac:dyDescent="0.25">
      <c r="A675" s="93"/>
      <c r="B675" s="94"/>
      <c r="C675" s="95"/>
      <c r="D675"/>
      <c r="E675"/>
      <c r="F675"/>
      <c r="G675"/>
      <c r="H675"/>
      <c r="I675"/>
      <c r="J675" s="112" t="e">
        <f t="shared" si="33"/>
        <v>#DIV/0!</v>
      </c>
      <c r="K675" s="112" t="e">
        <f t="shared" si="34"/>
        <v>#DIV/0!</v>
      </c>
      <c r="L675"/>
      <c r="M675"/>
      <c r="O675"/>
      <c r="P675"/>
    </row>
    <row r="676" spans="1:16" x14ac:dyDescent="0.25">
      <c r="A676" s="93"/>
      <c r="B676" s="94"/>
      <c r="C676" s="95"/>
      <c r="D676"/>
      <c r="E676"/>
      <c r="F676"/>
      <c r="G676"/>
      <c r="H676"/>
      <c r="I676"/>
      <c r="J676" s="112" t="e">
        <f t="shared" si="33"/>
        <v>#DIV/0!</v>
      </c>
      <c r="K676" s="112" t="e">
        <f t="shared" si="34"/>
        <v>#DIV/0!</v>
      </c>
      <c r="L676"/>
      <c r="M676"/>
      <c r="O676"/>
      <c r="P676"/>
    </row>
    <row r="677" spans="1:16" x14ac:dyDescent="0.25">
      <c r="A677" s="93"/>
      <c r="B677" s="94"/>
      <c r="C677" s="95"/>
      <c r="D677"/>
      <c r="E677"/>
      <c r="F677"/>
      <c r="G677"/>
      <c r="H677"/>
      <c r="I677"/>
      <c r="J677" s="112" t="e">
        <f t="shared" si="33"/>
        <v>#DIV/0!</v>
      </c>
      <c r="K677" s="112" t="e">
        <f t="shared" si="34"/>
        <v>#DIV/0!</v>
      </c>
      <c r="L677"/>
      <c r="M677"/>
      <c r="O677"/>
      <c r="P677"/>
    </row>
    <row r="678" spans="1:16" x14ac:dyDescent="0.25">
      <c r="A678" s="93"/>
      <c r="B678" s="94"/>
      <c r="C678" s="95"/>
      <c r="D678"/>
      <c r="E678"/>
      <c r="F678"/>
      <c r="G678"/>
      <c r="H678"/>
      <c r="I678"/>
      <c r="J678" s="112" t="e">
        <f t="shared" si="33"/>
        <v>#DIV/0!</v>
      </c>
      <c r="K678" s="112" t="e">
        <f t="shared" si="34"/>
        <v>#DIV/0!</v>
      </c>
      <c r="L678"/>
      <c r="M678"/>
      <c r="O678"/>
      <c r="P678"/>
    </row>
    <row r="679" spans="1:16" x14ac:dyDescent="0.25">
      <c r="A679" s="93"/>
      <c r="B679" s="94"/>
      <c r="C679" s="95"/>
      <c r="D679"/>
      <c r="E679"/>
      <c r="F679"/>
      <c r="G679"/>
      <c r="H679"/>
      <c r="I679"/>
      <c r="J679" s="112" t="e">
        <f t="shared" si="33"/>
        <v>#DIV/0!</v>
      </c>
      <c r="K679" s="112" t="e">
        <f t="shared" si="34"/>
        <v>#DIV/0!</v>
      </c>
      <c r="L679"/>
      <c r="M679"/>
      <c r="O679"/>
      <c r="P679"/>
    </row>
    <row r="680" spans="1:16" x14ac:dyDescent="0.25">
      <c r="A680" s="93"/>
      <c r="B680" s="94"/>
      <c r="C680" s="95"/>
      <c r="D680"/>
      <c r="E680"/>
      <c r="F680"/>
      <c r="G680"/>
      <c r="H680"/>
      <c r="I680"/>
      <c r="J680" s="112" t="e">
        <f t="shared" si="33"/>
        <v>#DIV/0!</v>
      </c>
      <c r="K680" s="112" t="e">
        <f t="shared" si="34"/>
        <v>#DIV/0!</v>
      </c>
      <c r="L680"/>
      <c r="M680"/>
      <c r="O680"/>
      <c r="P680"/>
    </row>
    <row r="681" spans="1:16" x14ac:dyDescent="0.25">
      <c r="A681" s="93"/>
      <c r="B681" s="94"/>
      <c r="C681" s="95"/>
      <c r="D681"/>
      <c r="E681"/>
      <c r="F681"/>
      <c r="G681"/>
      <c r="H681"/>
      <c r="I681"/>
      <c r="J681" s="112" t="e">
        <f t="shared" si="33"/>
        <v>#DIV/0!</v>
      </c>
      <c r="K681" s="112" t="e">
        <f t="shared" si="34"/>
        <v>#DIV/0!</v>
      </c>
      <c r="L681"/>
      <c r="M681"/>
      <c r="O681"/>
      <c r="P681"/>
    </row>
    <row r="682" spans="1:16" x14ac:dyDescent="0.25">
      <c r="A682" s="93"/>
      <c r="B682" s="94"/>
      <c r="C682" s="95"/>
      <c r="D682"/>
      <c r="E682"/>
      <c r="F682"/>
      <c r="G682"/>
      <c r="H682"/>
      <c r="I682"/>
      <c r="J682" s="112" t="e">
        <f t="shared" si="33"/>
        <v>#DIV/0!</v>
      </c>
      <c r="K682" s="112" t="e">
        <f t="shared" si="34"/>
        <v>#DIV/0!</v>
      </c>
      <c r="L682"/>
      <c r="M682"/>
      <c r="O682"/>
      <c r="P682"/>
    </row>
    <row r="683" spans="1:16" x14ac:dyDescent="0.25">
      <c r="A683" s="93"/>
      <c r="B683" s="94"/>
      <c r="C683" s="95"/>
      <c r="D683"/>
      <c r="E683"/>
      <c r="F683"/>
      <c r="G683"/>
      <c r="H683"/>
      <c r="I683"/>
      <c r="J683" s="112" t="e">
        <f t="shared" si="33"/>
        <v>#DIV/0!</v>
      </c>
      <c r="K683" s="112" t="e">
        <f t="shared" si="34"/>
        <v>#DIV/0!</v>
      </c>
      <c r="L683"/>
      <c r="M683"/>
      <c r="O683"/>
      <c r="P683"/>
    </row>
    <row r="684" spans="1:16" x14ac:dyDescent="0.25">
      <c r="A684" s="93"/>
      <c r="B684" s="94"/>
      <c r="C684" s="95"/>
      <c r="D684"/>
      <c r="E684"/>
      <c r="F684"/>
      <c r="G684"/>
      <c r="H684"/>
      <c r="I684"/>
      <c r="J684" s="112" t="e">
        <f t="shared" si="33"/>
        <v>#DIV/0!</v>
      </c>
      <c r="K684" s="112" t="e">
        <f t="shared" si="34"/>
        <v>#DIV/0!</v>
      </c>
      <c r="L684"/>
      <c r="M684"/>
      <c r="O684"/>
      <c r="P684"/>
    </row>
    <row r="685" spans="1:16" x14ac:dyDescent="0.25">
      <c r="A685" s="93"/>
      <c r="B685" s="94"/>
      <c r="C685" s="95"/>
      <c r="D685"/>
      <c r="E685"/>
      <c r="F685"/>
      <c r="G685"/>
      <c r="H685"/>
      <c r="I685"/>
      <c r="J685" s="112" t="e">
        <f t="shared" si="33"/>
        <v>#DIV/0!</v>
      </c>
      <c r="K685" s="112" t="e">
        <f t="shared" si="34"/>
        <v>#DIV/0!</v>
      </c>
      <c r="L685"/>
      <c r="M685"/>
      <c r="O685"/>
      <c r="P685"/>
    </row>
    <row r="686" spans="1:16" x14ac:dyDescent="0.25">
      <c r="A686" s="93"/>
      <c r="B686" s="94"/>
      <c r="C686" s="95"/>
      <c r="D686"/>
      <c r="E686"/>
      <c r="F686"/>
      <c r="G686"/>
      <c r="H686"/>
      <c r="I686"/>
      <c r="J686" s="112" t="e">
        <f t="shared" si="33"/>
        <v>#DIV/0!</v>
      </c>
      <c r="K686" s="112" t="e">
        <f t="shared" si="34"/>
        <v>#DIV/0!</v>
      </c>
      <c r="L686"/>
      <c r="M686"/>
      <c r="O686"/>
      <c r="P686"/>
    </row>
    <row r="687" spans="1:16" x14ac:dyDescent="0.25">
      <c r="A687" s="93"/>
      <c r="B687" s="94"/>
      <c r="C687" s="95"/>
      <c r="D687"/>
      <c r="E687"/>
      <c r="F687"/>
      <c r="G687"/>
      <c r="H687"/>
      <c r="I687"/>
      <c r="J687" s="112" t="e">
        <f t="shared" si="33"/>
        <v>#DIV/0!</v>
      </c>
      <c r="K687" s="112" t="e">
        <f t="shared" si="34"/>
        <v>#DIV/0!</v>
      </c>
      <c r="L687"/>
      <c r="M687"/>
      <c r="O687"/>
      <c r="P687"/>
    </row>
    <row r="688" spans="1:16" x14ac:dyDescent="0.25">
      <c r="A688" s="93"/>
      <c r="B688" s="94"/>
      <c r="C688" s="95"/>
      <c r="D688"/>
      <c r="E688"/>
      <c r="F688"/>
      <c r="G688"/>
      <c r="H688"/>
      <c r="I688"/>
      <c r="J688" s="112" t="e">
        <f t="shared" si="33"/>
        <v>#DIV/0!</v>
      </c>
      <c r="K688" s="112" t="e">
        <f t="shared" si="34"/>
        <v>#DIV/0!</v>
      </c>
      <c r="L688"/>
      <c r="M688"/>
      <c r="O688"/>
      <c r="P688"/>
    </row>
    <row r="689" spans="1:16" x14ac:dyDescent="0.25">
      <c r="A689" s="93"/>
      <c r="B689" s="94"/>
      <c r="C689" s="95"/>
      <c r="D689"/>
      <c r="E689"/>
      <c r="F689"/>
      <c r="G689"/>
      <c r="H689"/>
      <c r="I689"/>
      <c r="J689" s="112" t="e">
        <f t="shared" si="33"/>
        <v>#DIV/0!</v>
      </c>
      <c r="K689" s="112" t="e">
        <f t="shared" si="34"/>
        <v>#DIV/0!</v>
      </c>
      <c r="L689"/>
      <c r="M689"/>
      <c r="O689"/>
      <c r="P689"/>
    </row>
    <row r="690" spans="1:16" x14ac:dyDescent="0.25">
      <c r="A690" s="93"/>
      <c r="B690" s="94"/>
      <c r="C690" s="95"/>
      <c r="D690"/>
      <c r="E690"/>
      <c r="F690"/>
      <c r="G690"/>
      <c r="H690"/>
      <c r="I690"/>
      <c r="J690" s="112" t="e">
        <f t="shared" si="33"/>
        <v>#DIV/0!</v>
      </c>
      <c r="K690" s="112" t="e">
        <f t="shared" si="34"/>
        <v>#DIV/0!</v>
      </c>
      <c r="L690"/>
      <c r="M690"/>
      <c r="O690"/>
      <c r="P690"/>
    </row>
    <row r="691" spans="1:16" x14ac:dyDescent="0.25">
      <c r="A691" s="93"/>
      <c r="B691" s="94"/>
      <c r="C691" s="95"/>
      <c r="D691"/>
      <c r="E691"/>
      <c r="F691"/>
      <c r="G691"/>
      <c r="H691"/>
      <c r="I691"/>
      <c r="J691" s="112" t="e">
        <f t="shared" si="33"/>
        <v>#DIV/0!</v>
      </c>
      <c r="K691" s="112" t="e">
        <f t="shared" si="34"/>
        <v>#DIV/0!</v>
      </c>
      <c r="L691"/>
      <c r="M691"/>
      <c r="O691"/>
      <c r="P691"/>
    </row>
    <row r="692" spans="1:16" x14ac:dyDescent="0.25">
      <c r="A692" s="93"/>
      <c r="B692" s="94"/>
      <c r="C692" s="95"/>
      <c r="D692"/>
      <c r="E692"/>
      <c r="F692"/>
      <c r="G692"/>
      <c r="H692"/>
      <c r="I692"/>
      <c r="J692" s="112" t="e">
        <f t="shared" si="33"/>
        <v>#DIV/0!</v>
      </c>
      <c r="K692" s="112" t="e">
        <f t="shared" si="34"/>
        <v>#DIV/0!</v>
      </c>
      <c r="L692"/>
      <c r="M692"/>
      <c r="O692"/>
      <c r="P692"/>
    </row>
    <row r="693" spans="1:16" x14ac:dyDescent="0.25">
      <c r="A693" s="93"/>
      <c r="B693" s="94"/>
      <c r="C693" s="95"/>
      <c r="D693"/>
      <c r="E693"/>
      <c r="F693"/>
      <c r="G693"/>
      <c r="H693"/>
      <c r="I693"/>
      <c r="J693" s="112" t="e">
        <f t="shared" si="33"/>
        <v>#DIV/0!</v>
      </c>
      <c r="K693" s="112" t="e">
        <f t="shared" si="34"/>
        <v>#DIV/0!</v>
      </c>
      <c r="L693"/>
      <c r="M693"/>
      <c r="O693"/>
      <c r="P693"/>
    </row>
    <row r="694" spans="1:16" x14ac:dyDescent="0.25">
      <c r="A694" s="93"/>
      <c r="B694" s="94"/>
      <c r="C694" s="95"/>
      <c r="D694"/>
      <c r="E694"/>
      <c r="F694"/>
      <c r="G694"/>
      <c r="H694"/>
      <c r="I694"/>
      <c r="J694" s="112" t="e">
        <f t="shared" si="33"/>
        <v>#DIV/0!</v>
      </c>
      <c r="K694" s="112" t="e">
        <f t="shared" si="34"/>
        <v>#DIV/0!</v>
      </c>
      <c r="L694"/>
      <c r="M694"/>
      <c r="O694"/>
      <c r="P694"/>
    </row>
    <row r="695" spans="1:16" x14ac:dyDescent="0.25">
      <c r="A695" s="93"/>
      <c r="B695" s="94"/>
      <c r="C695" s="95"/>
      <c r="D695"/>
      <c r="E695"/>
      <c r="F695"/>
      <c r="G695"/>
      <c r="H695"/>
      <c r="I695"/>
      <c r="J695" s="112" t="e">
        <f t="shared" si="33"/>
        <v>#DIV/0!</v>
      </c>
      <c r="K695" s="112" t="e">
        <f t="shared" si="34"/>
        <v>#DIV/0!</v>
      </c>
      <c r="L695"/>
      <c r="M695"/>
      <c r="O695"/>
      <c r="P695"/>
    </row>
    <row r="696" spans="1:16" x14ac:dyDescent="0.25">
      <c r="A696" s="93"/>
      <c r="B696" s="94"/>
      <c r="C696" s="95"/>
      <c r="D696"/>
      <c r="E696"/>
      <c r="F696"/>
      <c r="G696"/>
      <c r="H696"/>
      <c r="I696"/>
      <c r="J696" s="112" t="e">
        <f t="shared" si="33"/>
        <v>#DIV/0!</v>
      </c>
      <c r="K696" s="112" t="e">
        <f t="shared" si="34"/>
        <v>#DIV/0!</v>
      </c>
      <c r="L696"/>
      <c r="M696"/>
      <c r="O696"/>
      <c r="P696"/>
    </row>
    <row r="697" spans="1:16" x14ac:dyDescent="0.25">
      <c r="A697" s="93"/>
      <c r="B697" s="94"/>
      <c r="C697" s="95"/>
      <c r="D697"/>
      <c r="E697"/>
      <c r="F697"/>
      <c r="G697"/>
      <c r="H697"/>
      <c r="I697"/>
      <c r="J697" s="112" t="e">
        <f t="shared" si="33"/>
        <v>#DIV/0!</v>
      </c>
      <c r="K697" s="112" t="e">
        <f t="shared" si="34"/>
        <v>#DIV/0!</v>
      </c>
      <c r="L697"/>
      <c r="M697"/>
      <c r="O697"/>
      <c r="P697"/>
    </row>
    <row r="698" spans="1:16" x14ac:dyDescent="0.25">
      <c r="A698" s="93"/>
      <c r="B698" s="94"/>
      <c r="C698" s="95"/>
      <c r="D698"/>
      <c r="E698"/>
      <c r="F698"/>
      <c r="G698"/>
      <c r="H698"/>
      <c r="I698"/>
      <c r="J698" s="112" t="e">
        <f t="shared" si="33"/>
        <v>#DIV/0!</v>
      </c>
      <c r="K698" s="112" t="e">
        <f t="shared" si="34"/>
        <v>#DIV/0!</v>
      </c>
      <c r="L698"/>
      <c r="M698"/>
      <c r="O698"/>
      <c r="P698"/>
    </row>
    <row r="699" spans="1:16" x14ac:dyDescent="0.25">
      <c r="A699" s="93"/>
      <c r="B699" s="94"/>
      <c r="C699" s="95"/>
      <c r="D699"/>
      <c r="E699"/>
      <c r="F699"/>
      <c r="G699"/>
      <c r="H699"/>
      <c r="I699"/>
      <c r="J699" s="112" t="e">
        <f t="shared" si="33"/>
        <v>#DIV/0!</v>
      </c>
      <c r="K699" s="112" t="e">
        <f t="shared" si="34"/>
        <v>#DIV/0!</v>
      </c>
      <c r="L699"/>
      <c r="M699"/>
      <c r="O699"/>
      <c r="P699"/>
    </row>
    <row r="700" spans="1:16" x14ac:dyDescent="0.25">
      <c r="A700" s="93"/>
      <c r="B700" s="94"/>
      <c r="C700" s="95"/>
      <c r="D700"/>
      <c r="E700"/>
      <c r="F700"/>
      <c r="G700"/>
      <c r="H700"/>
      <c r="I700"/>
      <c r="J700" s="112" t="e">
        <f t="shared" si="33"/>
        <v>#DIV/0!</v>
      </c>
      <c r="K700" s="112" t="e">
        <f t="shared" si="34"/>
        <v>#DIV/0!</v>
      </c>
      <c r="L700"/>
      <c r="M700"/>
      <c r="O700"/>
      <c r="P700"/>
    </row>
    <row r="701" spans="1:16" x14ac:dyDescent="0.25">
      <c r="A701" s="93"/>
      <c r="B701" s="94"/>
      <c r="C701" s="95"/>
      <c r="D701"/>
      <c r="E701"/>
      <c r="F701"/>
      <c r="G701"/>
      <c r="H701"/>
      <c r="I701"/>
      <c r="J701" s="112" t="e">
        <f t="shared" si="33"/>
        <v>#DIV/0!</v>
      </c>
      <c r="K701" s="112" t="e">
        <f t="shared" si="34"/>
        <v>#DIV/0!</v>
      </c>
      <c r="L701"/>
      <c r="M701"/>
      <c r="O701"/>
      <c r="P701"/>
    </row>
    <row r="702" spans="1:16" x14ac:dyDescent="0.25">
      <c r="A702" s="93"/>
      <c r="B702" s="94"/>
      <c r="C702" s="95"/>
      <c r="D702"/>
      <c r="E702"/>
      <c r="F702"/>
      <c r="G702"/>
      <c r="H702"/>
      <c r="I702"/>
      <c r="J702" s="112" t="e">
        <f t="shared" si="33"/>
        <v>#DIV/0!</v>
      </c>
      <c r="K702" s="112" t="e">
        <f t="shared" si="34"/>
        <v>#DIV/0!</v>
      </c>
      <c r="L702"/>
      <c r="M702"/>
      <c r="O702"/>
      <c r="P702"/>
    </row>
    <row r="703" spans="1:16" x14ac:dyDescent="0.25">
      <c r="A703" s="93"/>
      <c r="B703" s="94"/>
      <c r="C703" s="95"/>
      <c r="D703"/>
      <c r="E703"/>
      <c r="F703"/>
      <c r="G703"/>
      <c r="H703"/>
      <c r="I703"/>
      <c r="J703" s="112" t="e">
        <f t="shared" si="33"/>
        <v>#DIV/0!</v>
      </c>
      <c r="K703" s="112" t="e">
        <f t="shared" si="34"/>
        <v>#DIV/0!</v>
      </c>
      <c r="L703"/>
      <c r="M703"/>
      <c r="O703"/>
      <c r="P703"/>
    </row>
    <row r="704" spans="1:16" x14ac:dyDescent="0.25">
      <c r="A704" s="93"/>
      <c r="B704" s="94"/>
      <c r="C704" s="95"/>
      <c r="D704"/>
      <c r="E704"/>
      <c r="F704"/>
      <c r="G704"/>
      <c r="H704"/>
      <c r="I704"/>
      <c r="J704" s="112" t="e">
        <f t="shared" si="33"/>
        <v>#DIV/0!</v>
      </c>
      <c r="K704" s="112" t="e">
        <f t="shared" si="34"/>
        <v>#DIV/0!</v>
      </c>
      <c r="L704"/>
      <c r="M704"/>
      <c r="O704"/>
      <c r="P704"/>
    </row>
    <row r="705" spans="1:16" x14ac:dyDescent="0.25">
      <c r="A705" s="93"/>
      <c r="B705" s="94"/>
      <c r="C705" s="95"/>
      <c r="D705"/>
      <c r="E705"/>
      <c r="F705"/>
      <c r="G705"/>
      <c r="H705"/>
      <c r="I705"/>
      <c r="J705" s="112" t="e">
        <f t="shared" si="33"/>
        <v>#DIV/0!</v>
      </c>
      <c r="K705" s="112" t="e">
        <f t="shared" si="34"/>
        <v>#DIV/0!</v>
      </c>
      <c r="L705"/>
      <c r="M705"/>
      <c r="O705"/>
      <c r="P705"/>
    </row>
    <row r="706" spans="1:16" x14ac:dyDescent="0.25">
      <c r="A706" s="93"/>
      <c r="B706" s="94"/>
      <c r="C706" s="95"/>
      <c r="D706"/>
      <c r="E706"/>
      <c r="F706"/>
      <c r="G706"/>
      <c r="H706"/>
      <c r="I706"/>
      <c r="J706" s="112" t="e">
        <f t="shared" si="33"/>
        <v>#DIV/0!</v>
      </c>
      <c r="K706" s="112" t="e">
        <f t="shared" si="34"/>
        <v>#DIV/0!</v>
      </c>
      <c r="L706"/>
      <c r="M706"/>
      <c r="O706"/>
      <c r="P706"/>
    </row>
    <row r="707" spans="1:16" x14ac:dyDescent="0.25">
      <c r="A707" s="93"/>
      <c r="B707" s="94"/>
      <c r="C707" s="95"/>
      <c r="D707"/>
      <c r="E707"/>
      <c r="F707"/>
      <c r="G707"/>
      <c r="H707"/>
      <c r="I707"/>
      <c r="J707" s="112" t="e">
        <f t="shared" si="33"/>
        <v>#DIV/0!</v>
      </c>
      <c r="K707" s="112" t="e">
        <f t="shared" si="34"/>
        <v>#DIV/0!</v>
      </c>
      <c r="L707"/>
      <c r="M707"/>
      <c r="O707"/>
      <c r="P707"/>
    </row>
    <row r="708" spans="1:16" x14ac:dyDescent="0.25">
      <c r="A708" s="93"/>
      <c r="B708" s="94"/>
      <c r="C708" s="95"/>
      <c r="D708"/>
      <c r="E708"/>
      <c r="F708"/>
      <c r="G708"/>
      <c r="H708"/>
      <c r="I708"/>
      <c r="J708" s="112" t="e">
        <f t="shared" ref="J708:J771" si="35">(B708-B709)/B709</f>
        <v>#DIV/0!</v>
      </c>
      <c r="K708" s="112" t="e">
        <f t="shared" ref="K708:K771" si="36">(C708-C709)/C709</f>
        <v>#DIV/0!</v>
      </c>
      <c r="L708"/>
      <c r="M708"/>
      <c r="O708"/>
      <c r="P708"/>
    </row>
    <row r="709" spans="1:16" x14ac:dyDescent="0.25">
      <c r="A709" s="93"/>
      <c r="B709" s="94"/>
      <c r="C709" s="95"/>
      <c r="D709"/>
      <c r="E709"/>
      <c r="F709"/>
      <c r="G709"/>
      <c r="H709"/>
      <c r="I709"/>
      <c r="J709" s="112" t="e">
        <f t="shared" si="35"/>
        <v>#DIV/0!</v>
      </c>
      <c r="K709" s="112" t="e">
        <f t="shared" si="36"/>
        <v>#DIV/0!</v>
      </c>
      <c r="L709"/>
      <c r="M709"/>
      <c r="O709"/>
      <c r="P709"/>
    </row>
    <row r="710" spans="1:16" x14ac:dyDescent="0.25">
      <c r="A710" s="93"/>
      <c r="B710" s="94"/>
      <c r="C710" s="95"/>
      <c r="D710"/>
      <c r="E710"/>
      <c r="F710"/>
      <c r="G710"/>
      <c r="H710"/>
      <c r="I710"/>
      <c r="J710" s="112" t="e">
        <f t="shared" si="35"/>
        <v>#DIV/0!</v>
      </c>
      <c r="K710" s="112" t="e">
        <f t="shared" si="36"/>
        <v>#DIV/0!</v>
      </c>
      <c r="L710"/>
      <c r="M710"/>
      <c r="O710"/>
      <c r="P710"/>
    </row>
    <row r="711" spans="1:16" x14ac:dyDescent="0.25">
      <c r="A711" s="93"/>
      <c r="B711" s="94"/>
      <c r="C711" s="95"/>
      <c r="D711"/>
      <c r="E711"/>
      <c r="F711"/>
      <c r="G711"/>
      <c r="H711"/>
      <c r="I711"/>
      <c r="J711" s="112" t="e">
        <f t="shared" si="35"/>
        <v>#DIV/0!</v>
      </c>
      <c r="K711" s="112" t="e">
        <f t="shared" si="36"/>
        <v>#DIV/0!</v>
      </c>
      <c r="L711"/>
      <c r="M711"/>
      <c r="O711"/>
      <c r="P711"/>
    </row>
    <row r="712" spans="1:16" x14ac:dyDescent="0.25">
      <c r="A712" s="93"/>
      <c r="B712" s="94"/>
      <c r="C712" s="95"/>
      <c r="D712"/>
      <c r="E712"/>
      <c r="F712"/>
      <c r="G712"/>
      <c r="H712"/>
      <c r="I712"/>
      <c r="J712" s="112" t="e">
        <f t="shared" si="35"/>
        <v>#DIV/0!</v>
      </c>
      <c r="K712" s="112" t="e">
        <f t="shared" si="36"/>
        <v>#DIV/0!</v>
      </c>
      <c r="L712"/>
      <c r="M712"/>
      <c r="O712"/>
      <c r="P712"/>
    </row>
    <row r="713" spans="1:16" x14ac:dyDescent="0.25">
      <c r="A713" s="93"/>
      <c r="B713" s="94"/>
      <c r="C713" s="95"/>
      <c r="D713"/>
      <c r="E713"/>
      <c r="F713"/>
      <c r="G713"/>
      <c r="H713"/>
      <c r="I713"/>
      <c r="J713" s="112" t="e">
        <f t="shared" si="35"/>
        <v>#DIV/0!</v>
      </c>
      <c r="K713" s="112" t="e">
        <f t="shared" si="36"/>
        <v>#DIV/0!</v>
      </c>
      <c r="L713"/>
      <c r="M713"/>
      <c r="O713"/>
      <c r="P713"/>
    </row>
    <row r="714" spans="1:16" x14ac:dyDescent="0.25">
      <c r="A714" s="93"/>
      <c r="B714" s="94"/>
      <c r="C714" s="95"/>
      <c r="D714"/>
      <c r="E714"/>
      <c r="F714"/>
      <c r="G714"/>
      <c r="H714"/>
      <c r="I714"/>
      <c r="J714" s="112" t="e">
        <f t="shared" si="35"/>
        <v>#DIV/0!</v>
      </c>
      <c r="K714" s="112" t="e">
        <f t="shared" si="36"/>
        <v>#DIV/0!</v>
      </c>
      <c r="L714"/>
      <c r="M714"/>
      <c r="O714"/>
      <c r="P714"/>
    </row>
    <row r="715" spans="1:16" x14ac:dyDescent="0.25">
      <c r="A715" s="93"/>
      <c r="B715" s="94"/>
      <c r="C715" s="95"/>
      <c r="D715"/>
      <c r="E715"/>
      <c r="F715"/>
      <c r="G715"/>
      <c r="H715"/>
      <c r="I715"/>
      <c r="J715" s="112" t="e">
        <f t="shared" si="35"/>
        <v>#DIV/0!</v>
      </c>
      <c r="K715" s="112" t="e">
        <f t="shared" si="36"/>
        <v>#DIV/0!</v>
      </c>
      <c r="L715"/>
      <c r="M715"/>
      <c r="O715"/>
      <c r="P715"/>
    </row>
    <row r="716" spans="1:16" x14ac:dyDescent="0.25">
      <c r="A716" s="93"/>
      <c r="B716" s="94"/>
      <c r="C716" s="95"/>
      <c r="D716"/>
      <c r="E716"/>
      <c r="F716"/>
      <c r="G716"/>
      <c r="H716"/>
      <c r="I716"/>
      <c r="J716" s="112" t="e">
        <f t="shared" si="35"/>
        <v>#DIV/0!</v>
      </c>
      <c r="K716" s="112" t="e">
        <f t="shared" si="36"/>
        <v>#DIV/0!</v>
      </c>
      <c r="L716"/>
      <c r="M716"/>
      <c r="O716"/>
      <c r="P716"/>
    </row>
    <row r="717" spans="1:16" x14ac:dyDescent="0.25">
      <c r="A717" s="93"/>
      <c r="B717" s="94"/>
      <c r="C717" s="95"/>
      <c r="D717"/>
      <c r="E717"/>
      <c r="F717"/>
      <c r="G717"/>
      <c r="H717"/>
      <c r="I717"/>
      <c r="J717" s="112" t="e">
        <f t="shared" si="35"/>
        <v>#DIV/0!</v>
      </c>
      <c r="K717" s="112" t="e">
        <f t="shared" si="36"/>
        <v>#DIV/0!</v>
      </c>
      <c r="L717"/>
      <c r="M717"/>
      <c r="O717"/>
      <c r="P717"/>
    </row>
    <row r="718" spans="1:16" x14ac:dyDescent="0.25">
      <c r="A718" s="93"/>
      <c r="B718" s="94"/>
      <c r="C718" s="95"/>
      <c r="D718"/>
      <c r="E718"/>
      <c r="F718"/>
      <c r="G718"/>
      <c r="H718"/>
      <c r="I718"/>
      <c r="J718" s="112" t="e">
        <f t="shared" si="35"/>
        <v>#DIV/0!</v>
      </c>
      <c r="K718" s="112" t="e">
        <f t="shared" si="36"/>
        <v>#DIV/0!</v>
      </c>
      <c r="L718"/>
      <c r="M718"/>
      <c r="O718"/>
      <c r="P718"/>
    </row>
    <row r="719" spans="1:16" x14ac:dyDescent="0.25">
      <c r="A719" s="93"/>
      <c r="B719" s="94"/>
      <c r="C719" s="95"/>
      <c r="D719"/>
      <c r="E719"/>
      <c r="F719"/>
      <c r="G719"/>
      <c r="H719"/>
      <c r="I719"/>
      <c r="J719" s="112" t="e">
        <f t="shared" si="35"/>
        <v>#DIV/0!</v>
      </c>
      <c r="K719" s="112" t="e">
        <f t="shared" si="36"/>
        <v>#DIV/0!</v>
      </c>
      <c r="L719"/>
      <c r="M719"/>
      <c r="O719"/>
      <c r="P719"/>
    </row>
    <row r="720" spans="1:16" x14ac:dyDescent="0.25">
      <c r="A720" s="93"/>
      <c r="B720" s="94"/>
      <c r="C720" s="95"/>
      <c r="D720"/>
      <c r="E720"/>
      <c r="F720"/>
      <c r="G720"/>
      <c r="H720"/>
      <c r="I720"/>
      <c r="J720" s="112" t="e">
        <f t="shared" si="35"/>
        <v>#DIV/0!</v>
      </c>
      <c r="K720" s="112" t="e">
        <f t="shared" si="36"/>
        <v>#DIV/0!</v>
      </c>
      <c r="L720"/>
      <c r="M720"/>
      <c r="O720"/>
      <c r="P720"/>
    </row>
    <row r="721" spans="1:16" x14ac:dyDescent="0.25">
      <c r="A721" s="93"/>
      <c r="B721" s="94"/>
      <c r="C721" s="95"/>
      <c r="D721"/>
      <c r="E721"/>
      <c r="F721"/>
      <c r="G721"/>
      <c r="H721"/>
      <c r="I721"/>
      <c r="J721" s="112" t="e">
        <f t="shared" si="35"/>
        <v>#DIV/0!</v>
      </c>
      <c r="K721" s="112" t="e">
        <f t="shared" si="36"/>
        <v>#DIV/0!</v>
      </c>
      <c r="L721"/>
      <c r="M721"/>
      <c r="O721"/>
      <c r="P721"/>
    </row>
    <row r="722" spans="1:16" x14ac:dyDescent="0.25">
      <c r="A722" s="93"/>
      <c r="B722" s="94"/>
      <c r="C722" s="95"/>
      <c r="D722"/>
      <c r="E722"/>
      <c r="F722"/>
      <c r="G722"/>
      <c r="H722"/>
      <c r="I722"/>
      <c r="J722" s="112" t="e">
        <f t="shared" si="35"/>
        <v>#DIV/0!</v>
      </c>
      <c r="K722" s="112" t="e">
        <f t="shared" si="36"/>
        <v>#DIV/0!</v>
      </c>
      <c r="L722"/>
      <c r="M722"/>
      <c r="O722"/>
      <c r="P722"/>
    </row>
    <row r="723" spans="1:16" x14ac:dyDescent="0.25">
      <c r="A723" s="93"/>
      <c r="B723" s="94"/>
      <c r="C723" s="95"/>
      <c r="D723"/>
      <c r="E723"/>
      <c r="F723"/>
      <c r="G723"/>
      <c r="H723"/>
      <c r="I723"/>
      <c r="J723" s="112" t="e">
        <f t="shared" si="35"/>
        <v>#DIV/0!</v>
      </c>
      <c r="K723" s="112" t="e">
        <f t="shared" si="36"/>
        <v>#DIV/0!</v>
      </c>
      <c r="L723"/>
      <c r="M723"/>
      <c r="O723"/>
      <c r="P723"/>
    </row>
    <row r="724" spans="1:16" x14ac:dyDescent="0.25">
      <c r="A724" s="93"/>
      <c r="B724" s="94"/>
      <c r="C724" s="95"/>
      <c r="D724"/>
      <c r="E724"/>
      <c r="F724"/>
      <c r="G724"/>
      <c r="H724"/>
      <c r="I724"/>
      <c r="J724" s="112" t="e">
        <f t="shared" si="35"/>
        <v>#DIV/0!</v>
      </c>
      <c r="K724" s="112" t="e">
        <f t="shared" si="36"/>
        <v>#DIV/0!</v>
      </c>
      <c r="L724"/>
      <c r="M724"/>
      <c r="O724"/>
      <c r="P724"/>
    </row>
    <row r="725" spans="1:16" x14ac:dyDescent="0.25">
      <c r="A725" s="93"/>
      <c r="B725" s="94"/>
      <c r="C725" s="95"/>
      <c r="D725"/>
      <c r="E725"/>
      <c r="F725"/>
      <c r="G725"/>
      <c r="H725"/>
      <c r="I725"/>
      <c r="J725" s="112" t="e">
        <f t="shared" si="35"/>
        <v>#DIV/0!</v>
      </c>
      <c r="K725" s="112" t="e">
        <f t="shared" si="36"/>
        <v>#DIV/0!</v>
      </c>
      <c r="L725"/>
      <c r="M725"/>
      <c r="O725"/>
      <c r="P725"/>
    </row>
    <row r="726" spans="1:16" x14ac:dyDescent="0.25">
      <c r="A726" s="93"/>
      <c r="B726" s="94"/>
      <c r="C726" s="95"/>
      <c r="D726"/>
      <c r="E726"/>
      <c r="F726"/>
      <c r="G726"/>
      <c r="H726"/>
      <c r="I726"/>
      <c r="J726" s="112" t="e">
        <f t="shared" si="35"/>
        <v>#DIV/0!</v>
      </c>
      <c r="K726" s="112" t="e">
        <f t="shared" si="36"/>
        <v>#DIV/0!</v>
      </c>
      <c r="L726"/>
      <c r="M726"/>
      <c r="O726"/>
      <c r="P726"/>
    </row>
    <row r="727" spans="1:16" x14ac:dyDescent="0.25">
      <c r="A727" s="93"/>
      <c r="B727" s="94"/>
      <c r="C727" s="95"/>
      <c r="D727"/>
      <c r="E727"/>
      <c r="F727"/>
      <c r="G727"/>
      <c r="H727"/>
      <c r="I727"/>
      <c r="J727" s="112" t="e">
        <f t="shared" si="35"/>
        <v>#DIV/0!</v>
      </c>
      <c r="K727" s="112" t="e">
        <f t="shared" si="36"/>
        <v>#DIV/0!</v>
      </c>
      <c r="L727"/>
      <c r="M727"/>
      <c r="O727"/>
      <c r="P727"/>
    </row>
    <row r="728" spans="1:16" x14ac:dyDescent="0.25">
      <c r="A728" s="93"/>
      <c r="B728" s="94"/>
      <c r="C728" s="95"/>
      <c r="D728"/>
      <c r="E728"/>
      <c r="F728"/>
      <c r="G728"/>
      <c r="H728"/>
      <c r="I728"/>
      <c r="J728" s="112" t="e">
        <f t="shared" si="35"/>
        <v>#DIV/0!</v>
      </c>
      <c r="K728" s="112" t="e">
        <f t="shared" si="36"/>
        <v>#DIV/0!</v>
      </c>
      <c r="L728"/>
      <c r="M728"/>
      <c r="O728"/>
      <c r="P728"/>
    </row>
    <row r="729" spans="1:16" x14ac:dyDescent="0.25">
      <c r="A729" s="93"/>
      <c r="B729" s="94"/>
      <c r="C729" s="95"/>
      <c r="D729"/>
      <c r="E729"/>
      <c r="F729"/>
      <c r="G729"/>
      <c r="H729"/>
      <c r="I729"/>
      <c r="J729" s="112" t="e">
        <f t="shared" si="35"/>
        <v>#DIV/0!</v>
      </c>
      <c r="K729" s="112" t="e">
        <f t="shared" si="36"/>
        <v>#DIV/0!</v>
      </c>
      <c r="L729"/>
      <c r="M729"/>
      <c r="O729"/>
      <c r="P729"/>
    </row>
    <row r="730" spans="1:16" x14ac:dyDescent="0.25">
      <c r="A730" s="93"/>
      <c r="B730" s="94"/>
      <c r="C730" s="95"/>
      <c r="D730"/>
      <c r="E730"/>
      <c r="F730"/>
      <c r="G730"/>
      <c r="H730"/>
      <c r="I730"/>
      <c r="J730" s="112" t="e">
        <f t="shared" si="35"/>
        <v>#DIV/0!</v>
      </c>
      <c r="K730" s="112" t="e">
        <f t="shared" si="36"/>
        <v>#DIV/0!</v>
      </c>
      <c r="L730"/>
      <c r="M730"/>
      <c r="O730"/>
      <c r="P730"/>
    </row>
    <row r="731" spans="1:16" x14ac:dyDescent="0.25">
      <c r="A731" s="93"/>
      <c r="B731" s="94"/>
      <c r="C731" s="95"/>
      <c r="D731"/>
      <c r="E731"/>
      <c r="F731"/>
      <c r="G731"/>
      <c r="H731"/>
      <c r="I731"/>
      <c r="J731" s="112" t="e">
        <f t="shared" si="35"/>
        <v>#DIV/0!</v>
      </c>
      <c r="K731" s="112" t="e">
        <f t="shared" si="36"/>
        <v>#DIV/0!</v>
      </c>
      <c r="L731"/>
      <c r="M731"/>
      <c r="O731"/>
      <c r="P731"/>
    </row>
    <row r="732" spans="1:16" x14ac:dyDescent="0.25">
      <c r="A732" s="93"/>
      <c r="B732" s="94"/>
      <c r="C732" s="95"/>
      <c r="D732"/>
      <c r="E732"/>
      <c r="F732"/>
      <c r="G732"/>
      <c r="H732"/>
      <c r="I732"/>
      <c r="J732" s="112" t="e">
        <f t="shared" si="35"/>
        <v>#DIV/0!</v>
      </c>
      <c r="K732" s="112" t="e">
        <f t="shared" si="36"/>
        <v>#DIV/0!</v>
      </c>
      <c r="L732"/>
      <c r="M732"/>
      <c r="O732"/>
      <c r="P732"/>
    </row>
    <row r="733" spans="1:16" x14ac:dyDescent="0.25">
      <c r="A733" s="93"/>
      <c r="B733" s="94"/>
      <c r="C733" s="95"/>
      <c r="D733"/>
      <c r="E733"/>
      <c r="F733"/>
      <c r="G733"/>
      <c r="H733"/>
      <c r="I733"/>
      <c r="J733" s="112" t="e">
        <f t="shared" si="35"/>
        <v>#DIV/0!</v>
      </c>
      <c r="K733" s="112" t="e">
        <f t="shared" si="36"/>
        <v>#DIV/0!</v>
      </c>
      <c r="L733"/>
      <c r="M733"/>
      <c r="O733"/>
      <c r="P733"/>
    </row>
    <row r="734" spans="1:16" x14ac:dyDescent="0.25">
      <c r="A734" s="93"/>
      <c r="B734" s="94"/>
      <c r="C734" s="95"/>
      <c r="D734"/>
      <c r="E734"/>
      <c r="F734"/>
      <c r="G734"/>
      <c r="H734"/>
      <c r="I734"/>
      <c r="J734" s="112" t="e">
        <f t="shared" si="35"/>
        <v>#DIV/0!</v>
      </c>
      <c r="K734" s="112" t="e">
        <f t="shared" si="36"/>
        <v>#DIV/0!</v>
      </c>
      <c r="L734"/>
      <c r="M734"/>
      <c r="O734"/>
      <c r="P734"/>
    </row>
    <row r="735" spans="1:16" x14ac:dyDescent="0.25">
      <c r="A735" s="93"/>
      <c r="B735" s="94"/>
      <c r="C735" s="95"/>
      <c r="D735"/>
      <c r="E735"/>
      <c r="F735"/>
      <c r="G735"/>
      <c r="H735"/>
      <c r="I735"/>
      <c r="J735" s="112" t="e">
        <f t="shared" si="35"/>
        <v>#DIV/0!</v>
      </c>
      <c r="K735" s="112" t="e">
        <f t="shared" si="36"/>
        <v>#DIV/0!</v>
      </c>
      <c r="L735"/>
      <c r="M735"/>
      <c r="O735"/>
      <c r="P735"/>
    </row>
    <row r="736" spans="1:16" x14ac:dyDescent="0.25">
      <c r="A736" s="93"/>
      <c r="B736" s="94"/>
      <c r="C736" s="95"/>
      <c r="D736"/>
      <c r="E736"/>
      <c r="F736"/>
      <c r="G736"/>
      <c r="H736"/>
      <c r="I736"/>
      <c r="J736" s="112" t="e">
        <f t="shared" si="35"/>
        <v>#DIV/0!</v>
      </c>
      <c r="K736" s="112" t="e">
        <f t="shared" si="36"/>
        <v>#DIV/0!</v>
      </c>
      <c r="L736"/>
      <c r="M736"/>
      <c r="O736"/>
      <c r="P736"/>
    </row>
    <row r="737" spans="1:16" x14ac:dyDescent="0.25">
      <c r="A737" s="93"/>
      <c r="B737" s="94"/>
      <c r="C737" s="95"/>
      <c r="D737"/>
      <c r="E737"/>
      <c r="F737"/>
      <c r="G737"/>
      <c r="H737"/>
      <c r="I737"/>
      <c r="J737" s="112" t="e">
        <f t="shared" si="35"/>
        <v>#DIV/0!</v>
      </c>
      <c r="K737" s="112" t="e">
        <f t="shared" si="36"/>
        <v>#DIV/0!</v>
      </c>
      <c r="L737"/>
      <c r="M737"/>
      <c r="O737"/>
      <c r="P737"/>
    </row>
    <row r="738" spans="1:16" x14ac:dyDescent="0.25">
      <c r="A738" s="93"/>
      <c r="B738" s="94"/>
      <c r="C738" s="95"/>
      <c r="D738"/>
      <c r="E738"/>
      <c r="F738"/>
      <c r="G738"/>
      <c r="H738"/>
      <c r="I738"/>
      <c r="J738" s="112" t="e">
        <f t="shared" si="35"/>
        <v>#DIV/0!</v>
      </c>
      <c r="K738" s="112" t="e">
        <f t="shared" si="36"/>
        <v>#DIV/0!</v>
      </c>
      <c r="L738"/>
      <c r="M738"/>
      <c r="O738"/>
      <c r="P738"/>
    </row>
    <row r="739" spans="1:16" x14ac:dyDescent="0.25">
      <c r="A739" s="93"/>
      <c r="B739" s="94"/>
      <c r="C739" s="95"/>
      <c r="D739"/>
      <c r="E739"/>
      <c r="F739"/>
      <c r="G739"/>
      <c r="H739"/>
      <c r="I739"/>
      <c r="J739" s="112" t="e">
        <f t="shared" si="35"/>
        <v>#DIV/0!</v>
      </c>
      <c r="K739" s="112" t="e">
        <f t="shared" si="36"/>
        <v>#DIV/0!</v>
      </c>
      <c r="L739"/>
      <c r="M739"/>
      <c r="O739"/>
      <c r="P739"/>
    </row>
    <row r="740" spans="1:16" x14ac:dyDescent="0.25">
      <c r="A740" s="93"/>
      <c r="B740" s="94"/>
      <c r="C740" s="95"/>
      <c r="D740"/>
      <c r="E740"/>
      <c r="F740"/>
      <c r="G740"/>
      <c r="H740"/>
      <c r="I740"/>
      <c r="J740" s="112" t="e">
        <f t="shared" si="35"/>
        <v>#DIV/0!</v>
      </c>
      <c r="K740" s="112" t="e">
        <f t="shared" si="36"/>
        <v>#DIV/0!</v>
      </c>
      <c r="L740"/>
      <c r="M740"/>
      <c r="O740"/>
      <c r="P740"/>
    </row>
    <row r="741" spans="1:16" x14ac:dyDescent="0.25">
      <c r="A741" s="93"/>
      <c r="B741" s="94"/>
      <c r="C741" s="95"/>
      <c r="D741"/>
      <c r="E741"/>
      <c r="F741"/>
      <c r="G741"/>
      <c r="H741"/>
      <c r="I741"/>
      <c r="J741" s="112" t="e">
        <f t="shared" si="35"/>
        <v>#DIV/0!</v>
      </c>
      <c r="K741" s="112" t="e">
        <f t="shared" si="36"/>
        <v>#DIV/0!</v>
      </c>
      <c r="L741"/>
      <c r="M741"/>
      <c r="O741"/>
      <c r="P741"/>
    </row>
    <row r="742" spans="1:16" x14ac:dyDescent="0.25">
      <c r="A742" s="93"/>
      <c r="B742" s="94"/>
      <c r="C742" s="95"/>
      <c r="D742"/>
      <c r="E742"/>
      <c r="F742"/>
      <c r="G742"/>
      <c r="H742"/>
      <c r="I742"/>
      <c r="J742" s="112" t="e">
        <f t="shared" si="35"/>
        <v>#DIV/0!</v>
      </c>
      <c r="K742" s="112" t="e">
        <f t="shared" si="36"/>
        <v>#DIV/0!</v>
      </c>
      <c r="L742"/>
      <c r="M742"/>
      <c r="O742"/>
      <c r="P742"/>
    </row>
    <row r="743" spans="1:16" x14ac:dyDescent="0.25">
      <c r="A743" s="93"/>
      <c r="B743" s="94"/>
      <c r="C743" s="95"/>
      <c r="D743"/>
      <c r="E743"/>
      <c r="F743"/>
      <c r="G743"/>
      <c r="H743"/>
      <c r="I743"/>
      <c r="J743" s="112" t="e">
        <f t="shared" si="35"/>
        <v>#DIV/0!</v>
      </c>
      <c r="K743" s="112" t="e">
        <f t="shared" si="36"/>
        <v>#DIV/0!</v>
      </c>
      <c r="L743"/>
      <c r="M743"/>
      <c r="O743"/>
      <c r="P743"/>
    </row>
    <row r="744" spans="1:16" x14ac:dyDescent="0.25">
      <c r="A744" s="93"/>
      <c r="B744" s="94"/>
      <c r="C744" s="95"/>
      <c r="D744"/>
      <c r="E744"/>
      <c r="F744"/>
      <c r="G744"/>
      <c r="H744"/>
      <c r="I744"/>
      <c r="J744" s="112" t="e">
        <f t="shared" si="35"/>
        <v>#DIV/0!</v>
      </c>
      <c r="K744" s="112" t="e">
        <f t="shared" si="36"/>
        <v>#DIV/0!</v>
      </c>
      <c r="L744"/>
      <c r="M744"/>
      <c r="O744"/>
      <c r="P744"/>
    </row>
    <row r="745" spans="1:16" x14ac:dyDescent="0.25">
      <c r="A745" s="93"/>
      <c r="B745" s="94"/>
      <c r="C745" s="95"/>
      <c r="D745"/>
      <c r="E745"/>
      <c r="F745"/>
      <c r="G745"/>
      <c r="H745"/>
      <c r="I745"/>
      <c r="J745" s="112" t="e">
        <f t="shared" si="35"/>
        <v>#DIV/0!</v>
      </c>
      <c r="K745" s="112" t="e">
        <f t="shared" si="36"/>
        <v>#DIV/0!</v>
      </c>
      <c r="L745"/>
      <c r="M745"/>
      <c r="O745"/>
      <c r="P745"/>
    </row>
    <row r="746" spans="1:16" x14ac:dyDescent="0.25">
      <c r="A746" s="93"/>
      <c r="B746" s="94"/>
      <c r="C746" s="95"/>
      <c r="D746"/>
      <c r="E746"/>
      <c r="F746"/>
      <c r="G746"/>
      <c r="H746"/>
      <c r="I746"/>
      <c r="J746" s="112" t="e">
        <f t="shared" si="35"/>
        <v>#DIV/0!</v>
      </c>
      <c r="K746" s="112" t="e">
        <f t="shared" si="36"/>
        <v>#DIV/0!</v>
      </c>
      <c r="L746"/>
      <c r="M746"/>
      <c r="O746"/>
      <c r="P746"/>
    </row>
    <row r="747" spans="1:16" x14ac:dyDescent="0.25">
      <c r="A747" s="93"/>
      <c r="B747" s="94"/>
      <c r="C747" s="95"/>
      <c r="D747"/>
      <c r="E747"/>
      <c r="F747"/>
      <c r="G747"/>
      <c r="H747"/>
      <c r="I747"/>
      <c r="J747" s="112" t="e">
        <f t="shared" si="35"/>
        <v>#DIV/0!</v>
      </c>
      <c r="K747" s="112" t="e">
        <f t="shared" si="36"/>
        <v>#DIV/0!</v>
      </c>
      <c r="L747"/>
      <c r="M747"/>
      <c r="O747"/>
      <c r="P747"/>
    </row>
    <row r="748" spans="1:16" x14ac:dyDescent="0.25">
      <c r="A748" s="93"/>
      <c r="B748" s="94"/>
      <c r="C748" s="95"/>
      <c r="D748"/>
      <c r="E748"/>
      <c r="F748"/>
      <c r="G748"/>
      <c r="H748"/>
      <c r="I748"/>
      <c r="J748" s="112" t="e">
        <f t="shared" si="35"/>
        <v>#DIV/0!</v>
      </c>
      <c r="K748" s="112" t="e">
        <f t="shared" si="36"/>
        <v>#DIV/0!</v>
      </c>
      <c r="L748"/>
      <c r="M748"/>
      <c r="O748"/>
      <c r="P748"/>
    </row>
    <row r="749" spans="1:16" x14ac:dyDescent="0.25">
      <c r="A749" s="93"/>
      <c r="B749" s="94"/>
      <c r="C749" s="95"/>
      <c r="D749"/>
      <c r="E749"/>
      <c r="F749"/>
      <c r="G749"/>
      <c r="H749"/>
      <c r="I749"/>
      <c r="J749" s="112" t="e">
        <f t="shared" si="35"/>
        <v>#DIV/0!</v>
      </c>
      <c r="K749" s="112" t="e">
        <f t="shared" si="36"/>
        <v>#DIV/0!</v>
      </c>
      <c r="L749"/>
      <c r="M749"/>
      <c r="O749"/>
      <c r="P749"/>
    </row>
    <row r="750" spans="1:16" x14ac:dyDescent="0.25">
      <c r="A750" s="93"/>
      <c r="B750" s="94"/>
      <c r="C750" s="95"/>
      <c r="D750"/>
      <c r="E750"/>
      <c r="F750"/>
      <c r="G750"/>
      <c r="H750"/>
      <c r="I750"/>
      <c r="J750" s="112" t="e">
        <f t="shared" si="35"/>
        <v>#DIV/0!</v>
      </c>
      <c r="K750" s="112" t="e">
        <f t="shared" si="36"/>
        <v>#DIV/0!</v>
      </c>
      <c r="L750"/>
      <c r="M750"/>
      <c r="O750"/>
      <c r="P750"/>
    </row>
    <row r="751" spans="1:16" x14ac:dyDescent="0.25">
      <c r="A751" s="93"/>
      <c r="B751" s="94"/>
      <c r="C751" s="95"/>
      <c r="D751"/>
      <c r="E751"/>
      <c r="F751"/>
      <c r="G751"/>
      <c r="H751"/>
      <c r="I751"/>
      <c r="J751" s="112" t="e">
        <f t="shared" si="35"/>
        <v>#DIV/0!</v>
      </c>
      <c r="K751" s="112" t="e">
        <f t="shared" si="36"/>
        <v>#DIV/0!</v>
      </c>
      <c r="L751"/>
      <c r="M751"/>
      <c r="O751"/>
      <c r="P751"/>
    </row>
    <row r="752" spans="1:16" x14ac:dyDescent="0.25">
      <c r="A752" s="93"/>
      <c r="B752" s="94"/>
      <c r="C752" s="95"/>
      <c r="D752"/>
      <c r="E752"/>
      <c r="F752"/>
      <c r="G752"/>
      <c r="H752"/>
      <c r="I752"/>
      <c r="J752" s="112" t="e">
        <f t="shared" si="35"/>
        <v>#DIV/0!</v>
      </c>
      <c r="K752" s="112" t="e">
        <f t="shared" si="36"/>
        <v>#DIV/0!</v>
      </c>
      <c r="L752"/>
      <c r="M752"/>
      <c r="O752"/>
      <c r="P752"/>
    </row>
    <row r="753" spans="1:16" x14ac:dyDescent="0.25">
      <c r="A753" s="93"/>
      <c r="B753" s="94"/>
      <c r="C753" s="95"/>
      <c r="D753"/>
      <c r="E753"/>
      <c r="F753"/>
      <c r="G753"/>
      <c r="H753"/>
      <c r="I753"/>
      <c r="J753" s="112" t="e">
        <f t="shared" si="35"/>
        <v>#DIV/0!</v>
      </c>
      <c r="K753" s="112" t="e">
        <f t="shared" si="36"/>
        <v>#DIV/0!</v>
      </c>
      <c r="L753"/>
      <c r="M753"/>
      <c r="O753"/>
      <c r="P753"/>
    </row>
    <row r="754" spans="1:16" x14ac:dyDescent="0.25">
      <c r="A754" s="93"/>
      <c r="B754" s="94"/>
      <c r="C754" s="95"/>
      <c r="D754"/>
      <c r="E754"/>
      <c r="F754"/>
      <c r="G754"/>
      <c r="H754"/>
      <c r="I754"/>
      <c r="J754" s="112" t="e">
        <f t="shared" si="35"/>
        <v>#DIV/0!</v>
      </c>
      <c r="K754" s="112" t="e">
        <f t="shared" si="36"/>
        <v>#DIV/0!</v>
      </c>
      <c r="L754"/>
      <c r="M754"/>
      <c r="O754"/>
      <c r="P754"/>
    </row>
    <row r="755" spans="1:16" x14ac:dyDescent="0.25">
      <c r="A755" s="93"/>
      <c r="B755" s="94"/>
      <c r="C755" s="95"/>
      <c r="D755"/>
      <c r="E755"/>
      <c r="F755"/>
      <c r="G755"/>
      <c r="H755"/>
      <c r="I755"/>
      <c r="J755" s="112" t="e">
        <f t="shared" si="35"/>
        <v>#DIV/0!</v>
      </c>
      <c r="K755" s="112" t="e">
        <f t="shared" si="36"/>
        <v>#DIV/0!</v>
      </c>
      <c r="L755"/>
      <c r="M755"/>
      <c r="O755"/>
      <c r="P755"/>
    </row>
    <row r="756" spans="1:16" x14ac:dyDescent="0.25">
      <c r="A756" s="93"/>
      <c r="B756" s="94"/>
      <c r="C756" s="95"/>
      <c r="D756"/>
      <c r="E756"/>
      <c r="F756"/>
      <c r="G756"/>
      <c r="H756"/>
      <c r="I756"/>
      <c r="J756" s="112" t="e">
        <f t="shared" si="35"/>
        <v>#DIV/0!</v>
      </c>
      <c r="K756" s="112" t="e">
        <f t="shared" si="36"/>
        <v>#DIV/0!</v>
      </c>
      <c r="L756"/>
      <c r="M756"/>
      <c r="O756"/>
      <c r="P756"/>
    </row>
    <row r="757" spans="1:16" x14ac:dyDescent="0.25">
      <c r="A757" s="93"/>
      <c r="B757" s="94"/>
      <c r="C757" s="95"/>
      <c r="D757"/>
      <c r="E757"/>
      <c r="F757"/>
      <c r="G757"/>
      <c r="H757"/>
      <c r="I757"/>
      <c r="J757" s="112" t="e">
        <f t="shared" si="35"/>
        <v>#DIV/0!</v>
      </c>
      <c r="K757" s="112" t="e">
        <f t="shared" si="36"/>
        <v>#DIV/0!</v>
      </c>
      <c r="L757"/>
      <c r="M757"/>
      <c r="O757"/>
      <c r="P757"/>
    </row>
    <row r="758" spans="1:16" x14ac:dyDescent="0.25">
      <c r="A758" s="93"/>
      <c r="B758" s="94"/>
      <c r="C758" s="95"/>
      <c r="D758"/>
      <c r="E758"/>
      <c r="F758"/>
      <c r="G758"/>
      <c r="H758"/>
      <c r="I758"/>
      <c r="J758" s="112" t="e">
        <f t="shared" si="35"/>
        <v>#DIV/0!</v>
      </c>
      <c r="K758" s="112" t="e">
        <f t="shared" si="36"/>
        <v>#DIV/0!</v>
      </c>
      <c r="L758"/>
      <c r="M758"/>
      <c r="O758"/>
      <c r="P758"/>
    </row>
    <row r="759" spans="1:16" x14ac:dyDescent="0.25">
      <c r="A759" s="93"/>
      <c r="B759" s="94"/>
      <c r="C759" s="95"/>
      <c r="D759"/>
      <c r="E759"/>
      <c r="F759"/>
      <c r="G759"/>
      <c r="H759"/>
      <c r="I759"/>
      <c r="J759" s="112" t="e">
        <f t="shared" si="35"/>
        <v>#DIV/0!</v>
      </c>
      <c r="K759" s="112" t="e">
        <f t="shared" si="36"/>
        <v>#DIV/0!</v>
      </c>
      <c r="L759"/>
      <c r="M759"/>
      <c r="O759"/>
      <c r="P759"/>
    </row>
    <row r="760" spans="1:16" x14ac:dyDescent="0.25">
      <c r="A760" s="93"/>
      <c r="B760" s="94"/>
      <c r="C760" s="95"/>
      <c r="D760"/>
      <c r="E760"/>
      <c r="F760"/>
      <c r="G760"/>
      <c r="H760"/>
      <c r="I760"/>
      <c r="J760" s="112" t="e">
        <f t="shared" si="35"/>
        <v>#DIV/0!</v>
      </c>
      <c r="K760" s="112" t="e">
        <f t="shared" si="36"/>
        <v>#DIV/0!</v>
      </c>
      <c r="L760"/>
      <c r="M760"/>
      <c r="O760"/>
      <c r="P760"/>
    </row>
    <row r="761" spans="1:16" x14ac:dyDescent="0.25">
      <c r="A761" s="93"/>
      <c r="B761" s="94"/>
      <c r="C761" s="95"/>
      <c r="D761"/>
      <c r="E761"/>
      <c r="F761"/>
      <c r="G761"/>
      <c r="H761"/>
      <c r="I761"/>
      <c r="J761" s="112" t="e">
        <f t="shared" si="35"/>
        <v>#DIV/0!</v>
      </c>
      <c r="K761" s="112" t="e">
        <f t="shared" si="36"/>
        <v>#DIV/0!</v>
      </c>
      <c r="L761"/>
      <c r="M761"/>
      <c r="O761"/>
      <c r="P761"/>
    </row>
    <row r="762" spans="1:16" x14ac:dyDescent="0.25">
      <c r="A762" s="93"/>
      <c r="B762" s="94"/>
      <c r="C762" s="95"/>
      <c r="D762"/>
      <c r="E762"/>
      <c r="F762"/>
      <c r="G762"/>
      <c r="H762"/>
      <c r="I762"/>
      <c r="J762" s="112" t="e">
        <f t="shared" si="35"/>
        <v>#DIV/0!</v>
      </c>
      <c r="K762" s="112" t="e">
        <f t="shared" si="36"/>
        <v>#DIV/0!</v>
      </c>
      <c r="L762"/>
      <c r="M762"/>
      <c r="O762"/>
      <c r="P762"/>
    </row>
    <row r="763" spans="1:16" x14ac:dyDescent="0.25">
      <c r="A763" s="93"/>
      <c r="B763" s="94"/>
      <c r="C763" s="95"/>
      <c r="D763"/>
      <c r="E763"/>
      <c r="F763"/>
      <c r="G763"/>
      <c r="H763"/>
      <c r="I763"/>
      <c r="J763" s="112" t="e">
        <f t="shared" si="35"/>
        <v>#DIV/0!</v>
      </c>
      <c r="K763" s="112" t="e">
        <f t="shared" si="36"/>
        <v>#DIV/0!</v>
      </c>
      <c r="L763"/>
      <c r="M763"/>
      <c r="O763"/>
      <c r="P763"/>
    </row>
    <row r="764" spans="1:16" x14ac:dyDescent="0.25">
      <c r="A764" s="93"/>
      <c r="B764" s="94"/>
      <c r="C764" s="95"/>
      <c r="D764"/>
      <c r="E764"/>
      <c r="F764"/>
      <c r="G764"/>
      <c r="H764"/>
      <c r="I764"/>
      <c r="J764" s="112" t="e">
        <f t="shared" si="35"/>
        <v>#DIV/0!</v>
      </c>
      <c r="K764" s="112" t="e">
        <f t="shared" si="36"/>
        <v>#DIV/0!</v>
      </c>
      <c r="L764"/>
      <c r="M764"/>
      <c r="O764"/>
      <c r="P764"/>
    </row>
    <row r="765" spans="1:16" x14ac:dyDescent="0.25">
      <c r="A765" s="93"/>
      <c r="B765" s="94"/>
      <c r="C765" s="95"/>
      <c r="D765"/>
      <c r="E765"/>
      <c r="F765"/>
      <c r="G765"/>
      <c r="H765"/>
      <c r="I765"/>
      <c r="J765" s="112" t="e">
        <f t="shared" si="35"/>
        <v>#DIV/0!</v>
      </c>
      <c r="K765" s="112" t="e">
        <f t="shared" si="36"/>
        <v>#DIV/0!</v>
      </c>
      <c r="L765"/>
      <c r="M765"/>
      <c r="O765"/>
      <c r="P765"/>
    </row>
    <row r="766" spans="1:16" x14ac:dyDescent="0.25">
      <c r="A766" s="93"/>
      <c r="B766" s="94"/>
      <c r="C766" s="95"/>
      <c r="D766"/>
      <c r="E766"/>
      <c r="F766"/>
      <c r="G766"/>
      <c r="H766"/>
      <c r="I766"/>
      <c r="J766" s="112" t="e">
        <f t="shared" si="35"/>
        <v>#DIV/0!</v>
      </c>
      <c r="K766" s="112" t="e">
        <f t="shared" si="36"/>
        <v>#DIV/0!</v>
      </c>
      <c r="L766"/>
      <c r="M766"/>
      <c r="O766"/>
      <c r="P766"/>
    </row>
    <row r="767" spans="1:16" x14ac:dyDescent="0.25">
      <c r="A767" s="93"/>
      <c r="B767" s="94"/>
      <c r="C767" s="95"/>
      <c r="D767"/>
      <c r="E767"/>
      <c r="F767"/>
      <c r="G767"/>
      <c r="H767"/>
      <c r="I767"/>
      <c r="J767" s="112" t="e">
        <f t="shared" si="35"/>
        <v>#DIV/0!</v>
      </c>
      <c r="K767" s="112" t="e">
        <f t="shared" si="36"/>
        <v>#DIV/0!</v>
      </c>
      <c r="L767"/>
      <c r="M767"/>
      <c r="O767"/>
      <c r="P767"/>
    </row>
    <row r="768" spans="1:16" x14ac:dyDescent="0.25">
      <c r="A768" s="93"/>
      <c r="B768" s="94"/>
      <c r="C768" s="95"/>
      <c r="D768"/>
      <c r="E768"/>
      <c r="F768"/>
      <c r="G768"/>
      <c r="H768"/>
      <c r="I768"/>
      <c r="J768" s="112" t="e">
        <f t="shared" si="35"/>
        <v>#DIV/0!</v>
      </c>
      <c r="K768" s="112" t="e">
        <f t="shared" si="36"/>
        <v>#DIV/0!</v>
      </c>
      <c r="L768"/>
      <c r="M768"/>
      <c r="O768"/>
      <c r="P768"/>
    </row>
    <row r="769" spans="1:16" x14ac:dyDescent="0.25">
      <c r="A769" s="93"/>
      <c r="B769" s="94"/>
      <c r="C769" s="95"/>
      <c r="D769"/>
      <c r="E769"/>
      <c r="F769"/>
      <c r="G769"/>
      <c r="H769"/>
      <c r="I769"/>
      <c r="J769" s="112" t="e">
        <f t="shared" si="35"/>
        <v>#DIV/0!</v>
      </c>
      <c r="K769" s="112" t="e">
        <f t="shared" si="36"/>
        <v>#DIV/0!</v>
      </c>
      <c r="L769"/>
      <c r="M769"/>
      <c r="O769"/>
      <c r="P769"/>
    </row>
    <row r="770" spans="1:16" x14ac:dyDescent="0.25">
      <c r="A770" s="93"/>
      <c r="B770" s="94"/>
      <c r="C770" s="95"/>
      <c r="D770"/>
      <c r="E770"/>
      <c r="F770"/>
      <c r="G770"/>
      <c r="H770"/>
      <c r="I770"/>
      <c r="J770" s="112" t="e">
        <f t="shared" si="35"/>
        <v>#DIV/0!</v>
      </c>
      <c r="K770" s="112" t="e">
        <f t="shared" si="36"/>
        <v>#DIV/0!</v>
      </c>
      <c r="L770"/>
      <c r="M770"/>
      <c r="O770"/>
      <c r="P770"/>
    </row>
    <row r="771" spans="1:16" x14ac:dyDescent="0.25">
      <c r="A771" s="93"/>
      <c r="B771" s="94"/>
      <c r="C771" s="95"/>
      <c r="D771"/>
      <c r="E771"/>
      <c r="F771"/>
      <c r="G771"/>
      <c r="H771"/>
      <c r="I771"/>
      <c r="J771" s="112" t="e">
        <f t="shared" si="35"/>
        <v>#DIV/0!</v>
      </c>
      <c r="K771" s="112" t="e">
        <f t="shared" si="36"/>
        <v>#DIV/0!</v>
      </c>
      <c r="L771"/>
      <c r="M771"/>
      <c r="O771"/>
      <c r="P771"/>
    </row>
    <row r="772" spans="1:16" x14ac:dyDescent="0.25">
      <c r="A772" s="93"/>
      <c r="B772" s="94"/>
      <c r="C772" s="95"/>
      <c r="D772"/>
      <c r="E772"/>
      <c r="F772"/>
      <c r="G772"/>
      <c r="H772"/>
      <c r="I772"/>
      <c r="J772" s="112" t="e">
        <f t="shared" ref="J772:J835" si="37">(B772-B773)/B773</f>
        <v>#DIV/0!</v>
      </c>
      <c r="K772" s="112" t="e">
        <f t="shared" ref="K772:K835" si="38">(C772-C773)/C773</f>
        <v>#DIV/0!</v>
      </c>
      <c r="L772"/>
      <c r="M772"/>
      <c r="O772"/>
      <c r="P772"/>
    </row>
    <row r="773" spans="1:16" x14ac:dyDescent="0.25">
      <c r="A773" s="93"/>
      <c r="B773" s="94"/>
      <c r="C773" s="95"/>
      <c r="D773"/>
      <c r="E773"/>
      <c r="F773"/>
      <c r="G773"/>
      <c r="H773"/>
      <c r="I773"/>
      <c r="J773" s="112" t="e">
        <f t="shared" si="37"/>
        <v>#DIV/0!</v>
      </c>
      <c r="K773" s="112" t="e">
        <f t="shared" si="38"/>
        <v>#DIV/0!</v>
      </c>
      <c r="L773"/>
      <c r="M773"/>
      <c r="O773"/>
      <c r="P773"/>
    </row>
    <row r="774" spans="1:16" x14ac:dyDescent="0.25">
      <c r="A774" s="93"/>
      <c r="B774" s="94"/>
      <c r="C774" s="95"/>
      <c r="D774"/>
      <c r="E774"/>
      <c r="F774"/>
      <c r="G774"/>
      <c r="H774"/>
      <c r="I774"/>
      <c r="J774" s="112" t="e">
        <f t="shared" si="37"/>
        <v>#DIV/0!</v>
      </c>
      <c r="K774" s="112" t="e">
        <f t="shared" si="38"/>
        <v>#DIV/0!</v>
      </c>
      <c r="L774"/>
      <c r="M774"/>
      <c r="O774"/>
      <c r="P774"/>
    </row>
    <row r="775" spans="1:16" x14ac:dyDescent="0.25">
      <c r="A775" s="93"/>
      <c r="B775" s="94"/>
      <c r="C775" s="95"/>
      <c r="D775"/>
      <c r="E775"/>
      <c r="F775"/>
      <c r="G775"/>
      <c r="H775"/>
      <c r="I775"/>
      <c r="J775" s="112" t="e">
        <f t="shared" si="37"/>
        <v>#DIV/0!</v>
      </c>
      <c r="K775" s="112" t="e">
        <f t="shared" si="38"/>
        <v>#DIV/0!</v>
      </c>
      <c r="L775"/>
      <c r="M775"/>
      <c r="O775"/>
      <c r="P775"/>
    </row>
    <row r="776" spans="1:16" x14ac:dyDescent="0.25">
      <c r="A776" s="93"/>
      <c r="B776" s="94"/>
      <c r="C776" s="95"/>
      <c r="D776"/>
      <c r="E776"/>
      <c r="F776"/>
      <c r="G776"/>
      <c r="H776"/>
      <c r="I776"/>
      <c r="J776" s="112" t="e">
        <f t="shared" si="37"/>
        <v>#DIV/0!</v>
      </c>
      <c r="K776" s="112" t="e">
        <f t="shared" si="38"/>
        <v>#DIV/0!</v>
      </c>
      <c r="L776"/>
      <c r="M776"/>
      <c r="O776"/>
      <c r="P776"/>
    </row>
    <row r="777" spans="1:16" x14ac:dyDescent="0.25">
      <c r="A777" s="93"/>
      <c r="B777" s="94"/>
      <c r="C777" s="95"/>
      <c r="D777"/>
      <c r="E777"/>
      <c r="F777"/>
      <c r="G777"/>
      <c r="H777"/>
      <c r="I777"/>
      <c r="J777" s="112" t="e">
        <f t="shared" si="37"/>
        <v>#DIV/0!</v>
      </c>
      <c r="K777" s="112" t="e">
        <f t="shared" si="38"/>
        <v>#DIV/0!</v>
      </c>
      <c r="L777"/>
      <c r="M777"/>
      <c r="O777"/>
      <c r="P777"/>
    </row>
    <row r="778" spans="1:16" x14ac:dyDescent="0.25">
      <c r="A778" s="93"/>
      <c r="B778" s="94"/>
      <c r="C778" s="95"/>
      <c r="D778"/>
      <c r="E778"/>
      <c r="F778"/>
      <c r="G778"/>
      <c r="H778"/>
      <c r="I778"/>
      <c r="J778" s="112" t="e">
        <f t="shared" si="37"/>
        <v>#DIV/0!</v>
      </c>
      <c r="K778" s="112" t="e">
        <f t="shared" si="38"/>
        <v>#DIV/0!</v>
      </c>
      <c r="L778"/>
      <c r="M778"/>
      <c r="O778"/>
      <c r="P778"/>
    </row>
    <row r="779" spans="1:16" x14ac:dyDescent="0.25">
      <c r="A779" s="93"/>
      <c r="B779" s="94"/>
      <c r="C779" s="95"/>
      <c r="D779"/>
      <c r="E779"/>
      <c r="F779"/>
      <c r="G779"/>
      <c r="H779"/>
      <c r="I779"/>
      <c r="J779" s="112" t="e">
        <f t="shared" si="37"/>
        <v>#DIV/0!</v>
      </c>
      <c r="K779" s="112" t="e">
        <f t="shared" si="38"/>
        <v>#DIV/0!</v>
      </c>
      <c r="L779"/>
      <c r="M779"/>
      <c r="O779"/>
      <c r="P779"/>
    </row>
    <row r="780" spans="1:16" x14ac:dyDescent="0.25">
      <c r="A780" s="93"/>
      <c r="B780" s="94"/>
      <c r="C780" s="95"/>
      <c r="D780"/>
      <c r="E780"/>
      <c r="F780"/>
      <c r="G780"/>
      <c r="H780"/>
      <c r="I780"/>
      <c r="J780" s="112" t="e">
        <f t="shared" si="37"/>
        <v>#DIV/0!</v>
      </c>
      <c r="K780" s="112" t="e">
        <f t="shared" si="38"/>
        <v>#DIV/0!</v>
      </c>
      <c r="L780"/>
      <c r="M780"/>
      <c r="O780"/>
      <c r="P780"/>
    </row>
    <row r="781" spans="1:16" x14ac:dyDescent="0.25">
      <c r="A781" s="93"/>
      <c r="B781" s="94"/>
      <c r="C781" s="95"/>
      <c r="D781"/>
      <c r="E781"/>
      <c r="F781"/>
      <c r="G781"/>
      <c r="H781"/>
      <c r="I781"/>
      <c r="J781" s="112" t="e">
        <f t="shared" si="37"/>
        <v>#DIV/0!</v>
      </c>
      <c r="K781" s="112" t="e">
        <f t="shared" si="38"/>
        <v>#DIV/0!</v>
      </c>
      <c r="L781"/>
      <c r="M781"/>
      <c r="O781"/>
      <c r="P781"/>
    </row>
    <row r="782" spans="1:16" x14ac:dyDescent="0.25">
      <c r="A782" s="93"/>
      <c r="B782" s="94"/>
      <c r="C782" s="95"/>
      <c r="D782"/>
      <c r="E782"/>
      <c r="F782"/>
      <c r="G782"/>
      <c r="H782"/>
      <c r="I782"/>
      <c r="J782" s="112" t="e">
        <f t="shared" si="37"/>
        <v>#DIV/0!</v>
      </c>
      <c r="K782" s="112" t="e">
        <f t="shared" si="38"/>
        <v>#DIV/0!</v>
      </c>
      <c r="L782"/>
      <c r="M782"/>
      <c r="O782"/>
      <c r="P782"/>
    </row>
    <row r="783" spans="1:16" x14ac:dyDescent="0.25">
      <c r="A783" s="93"/>
      <c r="B783" s="94"/>
      <c r="C783" s="95"/>
      <c r="D783"/>
      <c r="E783"/>
      <c r="F783"/>
      <c r="G783"/>
      <c r="H783"/>
      <c r="I783"/>
      <c r="J783" s="112" t="e">
        <f t="shared" si="37"/>
        <v>#DIV/0!</v>
      </c>
      <c r="K783" s="112" t="e">
        <f t="shared" si="38"/>
        <v>#DIV/0!</v>
      </c>
      <c r="L783"/>
      <c r="M783"/>
      <c r="O783"/>
      <c r="P783"/>
    </row>
    <row r="784" spans="1:16" x14ac:dyDescent="0.25">
      <c r="A784" s="93"/>
      <c r="B784" s="94"/>
      <c r="C784" s="95"/>
      <c r="D784"/>
      <c r="E784"/>
      <c r="F784"/>
      <c r="G784"/>
      <c r="H784"/>
      <c r="I784"/>
      <c r="J784" s="112" t="e">
        <f t="shared" si="37"/>
        <v>#DIV/0!</v>
      </c>
      <c r="K784" s="112" t="e">
        <f t="shared" si="38"/>
        <v>#DIV/0!</v>
      </c>
      <c r="L784"/>
      <c r="M784"/>
      <c r="O784"/>
      <c r="P784"/>
    </row>
    <row r="785" spans="1:16" x14ac:dyDescent="0.25">
      <c r="A785" s="93"/>
      <c r="B785" s="94"/>
      <c r="C785" s="95"/>
      <c r="D785"/>
      <c r="E785"/>
      <c r="F785"/>
      <c r="G785"/>
      <c r="H785"/>
      <c r="I785"/>
      <c r="J785" s="112" t="e">
        <f t="shared" si="37"/>
        <v>#DIV/0!</v>
      </c>
      <c r="K785" s="112" t="e">
        <f t="shared" si="38"/>
        <v>#DIV/0!</v>
      </c>
      <c r="L785"/>
      <c r="M785"/>
      <c r="O785"/>
      <c r="P785"/>
    </row>
    <row r="786" spans="1:16" x14ac:dyDescent="0.25">
      <c r="A786" s="93"/>
      <c r="B786" s="94"/>
      <c r="C786" s="95"/>
      <c r="D786"/>
      <c r="E786"/>
      <c r="F786"/>
      <c r="G786"/>
      <c r="H786"/>
      <c r="I786"/>
      <c r="J786" s="112" t="e">
        <f t="shared" si="37"/>
        <v>#DIV/0!</v>
      </c>
      <c r="K786" s="112" t="e">
        <f t="shared" si="38"/>
        <v>#DIV/0!</v>
      </c>
      <c r="L786"/>
      <c r="M786"/>
      <c r="O786"/>
      <c r="P786"/>
    </row>
    <row r="787" spans="1:16" x14ac:dyDescent="0.25">
      <c r="A787" s="93"/>
      <c r="B787" s="94"/>
      <c r="C787" s="95"/>
      <c r="D787"/>
      <c r="E787"/>
      <c r="F787"/>
      <c r="G787"/>
      <c r="H787"/>
      <c r="I787"/>
      <c r="J787" s="112" t="e">
        <f t="shared" si="37"/>
        <v>#DIV/0!</v>
      </c>
      <c r="K787" s="112" t="e">
        <f t="shared" si="38"/>
        <v>#DIV/0!</v>
      </c>
      <c r="L787"/>
      <c r="M787"/>
      <c r="O787"/>
      <c r="P787"/>
    </row>
    <row r="788" spans="1:16" x14ac:dyDescent="0.25">
      <c r="A788" s="93"/>
      <c r="B788" s="94"/>
      <c r="C788" s="95"/>
      <c r="D788"/>
      <c r="E788"/>
      <c r="F788"/>
      <c r="G788"/>
      <c r="H788"/>
      <c r="I788"/>
      <c r="J788" s="112" t="e">
        <f t="shared" si="37"/>
        <v>#DIV/0!</v>
      </c>
      <c r="K788" s="112" t="e">
        <f t="shared" si="38"/>
        <v>#DIV/0!</v>
      </c>
      <c r="L788"/>
      <c r="M788"/>
      <c r="O788"/>
      <c r="P788"/>
    </row>
    <row r="789" spans="1:16" x14ac:dyDescent="0.25">
      <c r="A789" s="93"/>
      <c r="B789" s="94"/>
      <c r="C789" s="95"/>
      <c r="D789"/>
      <c r="E789"/>
      <c r="F789"/>
      <c r="G789"/>
      <c r="H789"/>
      <c r="I789"/>
      <c r="J789" s="112" t="e">
        <f t="shared" si="37"/>
        <v>#DIV/0!</v>
      </c>
      <c r="K789" s="112" t="e">
        <f t="shared" si="38"/>
        <v>#DIV/0!</v>
      </c>
      <c r="L789"/>
      <c r="M789"/>
      <c r="O789"/>
      <c r="P789"/>
    </row>
    <row r="790" spans="1:16" x14ac:dyDescent="0.25">
      <c r="A790" s="93"/>
      <c r="B790" s="94"/>
      <c r="C790" s="95"/>
      <c r="D790"/>
      <c r="E790"/>
      <c r="F790"/>
      <c r="G790"/>
      <c r="H790"/>
      <c r="I790"/>
      <c r="J790" s="112" t="e">
        <f t="shared" si="37"/>
        <v>#DIV/0!</v>
      </c>
      <c r="K790" s="112" t="e">
        <f t="shared" si="38"/>
        <v>#DIV/0!</v>
      </c>
      <c r="L790"/>
      <c r="M790"/>
      <c r="O790"/>
      <c r="P790"/>
    </row>
    <row r="791" spans="1:16" x14ac:dyDescent="0.25">
      <c r="A791" s="93"/>
      <c r="B791" s="94"/>
      <c r="C791" s="95"/>
      <c r="D791"/>
      <c r="E791"/>
      <c r="F791"/>
      <c r="G791"/>
      <c r="H791"/>
      <c r="I791"/>
      <c r="J791" s="112" t="e">
        <f t="shared" si="37"/>
        <v>#DIV/0!</v>
      </c>
      <c r="K791" s="112" t="e">
        <f t="shared" si="38"/>
        <v>#DIV/0!</v>
      </c>
      <c r="L791"/>
      <c r="M791"/>
      <c r="O791"/>
      <c r="P791"/>
    </row>
    <row r="792" spans="1:16" x14ac:dyDescent="0.25">
      <c r="A792" s="93"/>
      <c r="B792" s="94"/>
      <c r="C792" s="95"/>
      <c r="D792"/>
      <c r="E792"/>
      <c r="F792"/>
      <c r="G792"/>
      <c r="H792"/>
      <c r="I792"/>
      <c r="J792" s="112" t="e">
        <f t="shared" si="37"/>
        <v>#DIV/0!</v>
      </c>
      <c r="K792" s="112" t="e">
        <f t="shared" si="38"/>
        <v>#DIV/0!</v>
      </c>
      <c r="L792"/>
      <c r="M792"/>
      <c r="O792"/>
      <c r="P792"/>
    </row>
    <row r="793" spans="1:16" x14ac:dyDescent="0.25">
      <c r="A793" s="93"/>
      <c r="B793" s="94"/>
      <c r="C793" s="95"/>
      <c r="D793"/>
      <c r="E793"/>
      <c r="F793"/>
      <c r="G793"/>
      <c r="H793"/>
      <c r="I793"/>
      <c r="J793" s="112" t="e">
        <f t="shared" si="37"/>
        <v>#DIV/0!</v>
      </c>
      <c r="K793" s="112" t="e">
        <f t="shared" si="38"/>
        <v>#DIV/0!</v>
      </c>
      <c r="L793"/>
      <c r="M793"/>
      <c r="O793"/>
      <c r="P793"/>
    </row>
    <row r="794" spans="1:16" x14ac:dyDescent="0.25">
      <c r="A794" s="93"/>
      <c r="B794" s="94"/>
      <c r="C794" s="95"/>
      <c r="D794"/>
      <c r="E794"/>
      <c r="F794"/>
      <c r="G794"/>
      <c r="H794"/>
      <c r="I794"/>
      <c r="J794" s="112" t="e">
        <f t="shared" si="37"/>
        <v>#DIV/0!</v>
      </c>
      <c r="K794" s="112" t="e">
        <f t="shared" si="38"/>
        <v>#DIV/0!</v>
      </c>
      <c r="L794"/>
      <c r="M794"/>
      <c r="O794"/>
      <c r="P794"/>
    </row>
    <row r="795" spans="1:16" x14ac:dyDescent="0.25">
      <c r="A795" s="93"/>
      <c r="B795" s="94"/>
      <c r="C795" s="95"/>
      <c r="D795"/>
      <c r="E795"/>
      <c r="F795"/>
      <c r="G795"/>
      <c r="H795"/>
      <c r="I795"/>
      <c r="J795" s="112" t="e">
        <f t="shared" si="37"/>
        <v>#DIV/0!</v>
      </c>
      <c r="K795" s="112" t="e">
        <f t="shared" si="38"/>
        <v>#DIV/0!</v>
      </c>
      <c r="L795"/>
      <c r="M795"/>
      <c r="O795"/>
      <c r="P795"/>
    </row>
    <row r="796" spans="1:16" x14ac:dyDescent="0.25">
      <c r="A796" s="93"/>
      <c r="B796" s="94"/>
      <c r="C796" s="95"/>
      <c r="D796"/>
      <c r="E796"/>
      <c r="F796"/>
      <c r="G796"/>
      <c r="H796"/>
      <c r="I796"/>
      <c r="J796" s="112" t="e">
        <f t="shared" si="37"/>
        <v>#DIV/0!</v>
      </c>
      <c r="K796" s="112" t="e">
        <f t="shared" si="38"/>
        <v>#DIV/0!</v>
      </c>
      <c r="L796"/>
      <c r="M796"/>
      <c r="O796"/>
      <c r="P796"/>
    </row>
    <row r="797" spans="1:16" x14ac:dyDescent="0.25">
      <c r="A797" s="93"/>
      <c r="B797" s="94"/>
      <c r="C797" s="95"/>
      <c r="D797"/>
      <c r="E797"/>
      <c r="F797"/>
      <c r="G797"/>
      <c r="H797"/>
      <c r="I797"/>
      <c r="J797" s="112" t="e">
        <f t="shared" si="37"/>
        <v>#DIV/0!</v>
      </c>
      <c r="K797" s="112" t="e">
        <f t="shared" si="38"/>
        <v>#DIV/0!</v>
      </c>
      <c r="L797"/>
      <c r="M797"/>
      <c r="O797"/>
      <c r="P797"/>
    </row>
    <row r="798" spans="1:16" x14ac:dyDescent="0.25">
      <c r="A798" s="93"/>
      <c r="B798" s="94"/>
      <c r="C798" s="95"/>
      <c r="D798"/>
      <c r="E798"/>
      <c r="F798"/>
      <c r="G798"/>
      <c r="H798"/>
      <c r="I798"/>
      <c r="J798" s="112" t="e">
        <f t="shared" si="37"/>
        <v>#DIV/0!</v>
      </c>
      <c r="K798" s="112" t="e">
        <f t="shared" si="38"/>
        <v>#DIV/0!</v>
      </c>
      <c r="L798"/>
      <c r="M798"/>
      <c r="O798"/>
      <c r="P798"/>
    </row>
    <row r="799" spans="1:16" x14ac:dyDescent="0.25">
      <c r="A799" s="93"/>
      <c r="B799" s="94"/>
      <c r="C799" s="95"/>
      <c r="D799"/>
      <c r="E799"/>
      <c r="F799"/>
      <c r="G799"/>
      <c r="H799"/>
      <c r="I799"/>
      <c r="J799" s="112" t="e">
        <f t="shared" si="37"/>
        <v>#DIV/0!</v>
      </c>
      <c r="K799" s="112" t="e">
        <f t="shared" si="38"/>
        <v>#DIV/0!</v>
      </c>
      <c r="L799"/>
      <c r="M799"/>
      <c r="O799"/>
      <c r="P799"/>
    </row>
    <row r="800" spans="1:16" x14ac:dyDescent="0.25">
      <c r="A800" s="93"/>
      <c r="B800" s="94"/>
      <c r="C800" s="95"/>
      <c r="D800"/>
      <c r="E800"/>
      <c r="F800"/>
      <c r="G800"/>
      <c r="H800"/>
      <c r="I800"/>
      <c r="J800" s="112" t="e">
        <f t="shared" si="37"/>
        <v>#DIV/0!</v>
      </c>
      <c r="K800" s="112" t="e">
        <f t="shared" si="38"/>
        <v>#DIV/0!</v>
      </c>
      <c r="L800"/>
      <c r="M800"/>
      <c r="O800"/>
      <c r="P800"/>
    </row>
    <row r="801" spans="1:16" x14ac:dyDescent="0.25">
      <c r="A801" s="93"/>
      <c r="B801" s="94"/>
      <c r="C801" s="95"/>
      <c r="D801"/>
      <c r="E801"/>
      <c r="F801"/>
      <c r="G801"/>
      <c r="H801"/>
      <c r="I801"/>
      <c r="J801" s="112" t="e">
        <f t="shared" si="37"/>
        <v>#DIV/0!</v>
      </c>
      <c r="K801" s="112" t="e">
        <f t="shared" si="38"/>
        <v>#DIV/0!</v>
      </c>
      <c r="L801"/>
      <c r="M801"/>
      <c r="O801"/>
      <c r="P801"/>
    </row>
    <row r="802" spans="1:16" x14ac:dyDescent="0.25">
      <c r="A802" s="93"/>
      <c r="B802" s="94"/>
      <c r="C802" s="95"/>
      <c r="D802"/>
      <c r="E802"/>
      <c r="F802"/>
      <c r="G802"/>
      <c r="H802"/>
      <c r="I802"/>
      <c r="J802" s="112" t="e">
        <f t="shared" si="37"/>
        <v>#DIV/0!</v>
      </c>
      <c r="K802" s="112" t="e">
        <f t="shared" si="38"/>
        <v>#DIV/0!</v>
      </c>
      <c r="L802"/>
      <c r="M802"/>
      <c r="O802"/>
      <c r="P802"/>
    </row>
    <row r="803" spans="1:16" x14ac:dyDescent="0.25">
      <c r="A803" s="93"/>
      <c r="B803" s="94"/>
      <c r="C803" s="95"/>
      <c r="D803"/>
      <c r="E803"/>
      <c r="F803"/>
      <c r="G803"/>
      <c r="H803"/>
      <c r="I803"/>
      <c r="J803" s="112" t="e">
        <f t="shared" si="37"/>
        <v>#DIV/0!</v>
      </c>
      <c r="K803" s="112" t="e">
        <f t="shared" si="38"/>
        <v>#DIV/0!</v>
      </c>
      <c r="L803"/>
      <c r="M803"/>
      <c r="O803"/>
      <c r="P803"/>
    </row>
    <row r="804" spans="1:16" x14ac:dyDescent="0.25">
      <c r="A804" s="93"/>
      <c r="B804" s="94"/>
      <c r="C804" s="95"/>
      <c r="D804"/>
      <c r="E804"/>
      <c r="F804"/>
      <c r="G804"/>
      <c r="H804"/>
      <c r="I804"/>
      <c r="J804" s="112" t="e">
        <f t="shared" si="37"/>
        <v>#DIV/0!</v>
      </c>
      <c r="K804" s="112" t="e">
        <f t="shared" si="38"/>
        <v>#DIV/0!</v>
      </c>
      <c r="L804"/>
      <c r="M804"/>
      <c r="O804"/>
      <c r="P804"/>
    </row>
    <row r="805" spans="1:16" x14ac:dyDescent="0.25">
      <c r="A805" s="93"/>
      <c r="B805" s="94"/>
      <c r="C805" s="95"/>
      <c r="D805"/>
      <c r="E805"/>
      <c r="F805"/>
      <c r="G805"/>
      <c r="H805"/>
      <c r="I805"/>
      <c r="J805" s="112" t="e">
        <f t="shared" si="37"/>
        <v>#DIV/0!</v>
      </c>
      <c r="K805" s="112" t="e">
        <f t="shared" si="38"/>
        <v>#DIV/0!</v>
      </c>
      <c r="L805"/>
      <c r="M805"/>
      <c r="O805"/>
      <c r="P805"/>
    </row>
    <row r="806" spans="1:16" x14ac:dyDescent="0.25">
      <c r="A806" s="93"/>
      <c r="B806" s="94"/>
      <c r="C806" s="95"/>
      <c r="D806"/>
      <c r="E806"/>
      <c r="F806"/>
      <c r="G806"/>
      <c r="H806"/>
      <c r="I806"/>
      <c r="J806" s="112" t="e">
        <f t="shared" si="37"/>
        <v>#DIV/0!</v>
      </c>
      <c r="K806" s="112" t="e">
        <f t="shared" si="38"/>
        <v>#DIV/0!</v>
      </c>
      <c r="L806"/>
      <c r="M806"/>
      <c r="O806"/>
      <c r="P806"/>
    </row>
    <row r="807" spans="1:16" x14ac:dyDescent="0.25">
      <c r="A807" s="93"/>
      <c r="B807" s="94"/>
      <c r="C807" s="95"/>
      <c r="D807"/>
      <c r="E807"/>
      <c r="F807"/>
      <c r="G807"/>
      <c r="H807"/>
      <c r="I807"/>
      <c r="J807" s="112" t="e">
        <f t="shared" si="37"/>
        <v>#DIV/0!</v>
      </c>
      <c r="K807" s="112" t="e">
        <f t="shared" si="38"/>
        <v>#DIV/0!</v>
      </c>
      <c r="L807"/>
      <c r="M807"/>
      <c r="O807"/>
      <c r="P807"/>
    </row>
    <row r="808" spans="1:16" x14ac:dyDescent="0.25">
      <c r="A808" s="93"/>
      <c r="B808" s="94"/>
      <c r="C808" s="95"/>
      <c r="D808"/>
      <c r="E808"/>
      <c r="F808"/>
      <c r="G808"/>
      <c r="H808"/>
      <c r="I808"/>
      <c r="J808" s="112" t="e">
        <f t="shared" si="37"/>
        <v>#DIV/0!</v>
      </c>
      <c r="K808" s="112" t="e">
        <f t="shared" si="38"/>
        <v>#DIV/0!</v>
      </c>
      <c r="L808"/>
      <c r="M808"/>
      <c r="O808"/>
      <c r="P808"/>
    </row>
    <row r="809" spans="1:16" x14ac:dyDescent="0.25">
      <c r="A809" s="93"/>
      <c r="B809" s="94"/>
      <c r="C809" s="95"/>
      <c r="D809"/>
      <c r="E809"/>
      <c r="F809"/>
      <c r="G809"/>
      <c r="H809"/>
      <c r="I809"/>
      <c r="J809" s="112" t="e">
        <f t="shared" si="37"/>
        <v>#DIV/0!</v>
      </c>
      <c r="K809" s="112" t="e">
        <f t="shared" si="38"/>
        <v>#DIV/0!</v>
      </c>
      <c r="L809"/>
      <c r="M809"/>
      <c r="O809"/>
      <c r="P809"/>
    </row>
    <row r="810" spans="1:16" x14ac:dyDescent="0.25">
      <c r="A810" s="93"/>
      <c r="B810" s="94"/>
      <c r="C810" s="95"/>
      <c r="D810"/>
      <c r="E810"/>
      <c r="F810"/>
      <c r="G810"/>
      <c r="H810"/>
      <c r="I810"/>
      <c r="J810" s="112" t="e">
        <f t="shared" si="37"/>
        <v>#DIV/0!</v>
      </c>
      <c r="K810" s="112" t="e">
        <f t="shared" si="38"/>
        <v>#DIV/0!</v>
      </c>
      <c r="L810"/>
      <c r="M810"/>
      <c r="O810"/>
      <c r="P810"/>
    </row>
    <row r="811" spans="1:16" x14ac:dyDescent="0.25">
      <c r="A811" s="93"/>
      <c r="B811" s="94"/>
      <c r="C811" s="95"/>
      <c r="D811"/>
      <c r="E811"/>
      <c r="F811"/>
      <c r="G811"/>
      <c r="H811"/>
      <c r="I811"/>
      <c r="J811" s="112" t="e">
        <f t="shared" si="37"/>
        <v>#DIV/0!</v>
      </c>
      <c r="K811" s="112" t="e">
        <f t="shared" si="38"/>
        <v>#DIV/0!</v>
      </c>
      <c r="L811"/>
      <c r="M811"/>
      <c r="O811"/>
      <c r="P811"/>
    </row>
    <row r="812" spans="1:16" x14ac:dyDescent="0.25">
      <c r="A812" s="93"/>
      <c r="B812" s="94"/>
      <c r="C812" s="95"/>
      <c r="D812"/>
      <c r="E812"/>
      <c r="F812"/>
      <c r="G812"/>
      <c r="H812"/>
      <c r="I812"/>
      <c r="J812" s="112" t="e">
        <f t="shared" si="37"/>
        <v>#DIV/0!</v>
      </c>
      <c r="K812" s="112" t="e">
        <f t="shared" si="38"/>
        <v>#DIV/0!</v>
      </c>
      <c r="L812"/>
      <c r="M812"/>
      <c r="O812"/>
      <c r="P812"/>
    </row>
    <row r="813" spans="1:16" x14ac:dyDescent="0.25">
      <c r="A813" s="93"/>
      <c r="B813" s="94"/>
      <c r="C813" s="95"/>
      <c r="D813"/>
      <c r="E813"/>
      <c r="F813"/>
      <c r="G813"/>
      <c r="H813"/>
      <c r="I813"/>
      <c r="J813" s="112" t="e">
        <f t="shared" si="37"/>
        <v>#DIV/0!</v>
      </c>
      <c r="K813" s="112" t="e">
        <f t="shared" si="38"/>
        <v>#DIV/0!</v>
      </c>
      <c r="L813"/>
      <c r="M813"/>
      <c r="O813"/>
      <c r="P813"/>
    </row>
    <row r="814" spans="1:16" x14ac:dyDescent="0.25">
      <c r="A814" s="93"/>
      <c r="B814" s="94"/>
      <c r="C814" s="95"/>
      <c r="D814"/>
      <c r="E814"/>
      <c r="F814"/>
      <c r="G814"/>
      <c r="H814"/>
      <c r="I814"/>
      <c r="J814" s="112" t="e">
        <f t="shared" si="37"/>
        <v>#DIV/0!</v>
      </c>
      <c r="K814" s="112" t="e">
        <f t="shared" si="38"/>
        <v>#DIV/0!</v>
      </c>
      <c r="L814"/>
      <c r="M814"/>
      <c r="O814"/>
      <c r="P814"/>
    </row>
    <row r="815" spans="1:16" x14ac:dyDescent="0.25">
      <c r="A815" s="93"/>
      <c r="B815" s="94"/>
      <c r="C815" s="95"/>
      <c r="D815"/>
      <c r="E815"/>
      <c r="F815"/>
      <c r="G815"/>
      <c r="H815"/>
      <c r="I815"/>
      <c r="J815" s="112" t="e">
        <f t="shared" si="37"/>
        <v>#DIV/0!</v>
      </c>
      <c r="K815" s="112" t="e">
        <f t="shared" si="38"/>
        <v>#DIV/0!</v>
      </c>
      <c r="L815"/>
      <c r="M815"/>
      <c r="O815"/>
      <c r="P815"/>
    </row>
    <row r="816" spans="1:16" x14ac:dyDescent="0.25">
      <c r="A816" s="93"/>
      <c r="B816" s="94"/>
      <c r="C816" s="95"/>
      <c r="D816"/>
      <c r="E816"/>
      <c r="F816"/>
      <c r="G816"/>
      <c r="H816"/>
      <c r="I816"/>
      <c r="J816" s="112" t="e">
        <f t="shared" si="37"/>
        <v>#DIV/0!</v>
      </c>
      <c r="K816" s="112" t="e">
        <f t="shared" si="38"/>
        <v>#DIV/0!</v>
      </c>
      <c r="L816"/>
      <c r="M816"/>
      <c r="O816"/>
      <c r="P816"/>
    </row>
    <row r="817" spans="1:16" x14ac:dyDescent="0.25">
      <c r="A817" s="93"/>
      <c r="B817" s="94"/>
      <c r="C817" s="95"/>
      <c r="D817"/>
      <c r="E817"/>
      <c r="F817"/>
      <c r="G817"/>
      <c r="H817"/>
      <c r="I817"/>
      <c r="J817" s="112" t="e">
        <f t="shared" si="37"/>
        <v>#DIV/0!</v>
      </c>
      <c r="K817" s="112" t="e">
        <f t="shared" si="38"/>
        <v>#DIV/0!</v>
      </c>
      <c r="L817"/>
      <c r="M817"/>
      <c r="O817"/>
      <c r="P817"/>
    </row>
    <row r="818" spans="1:16" x14ac:dyDescent="0.25">
      <c r="A818" s="93"/>
      <c r="B818" s="94"/>
      <c r="C818" s="95"/>
      <c r="D818"/>
      <c r="E818"/>
      <c r="F818"/>
      <c r="G818"/>
      <c r="H818"/>
      <c r="I818"/>
      <c r="J818" s="112" t="e">
        <f t="shared" si="37"/>
        <v>#DIV/0!</v>
      </c>
      <c r="K818" s="112" t="e">
        <f t="shared" si="38"/>
        <v>#DIV/0!</v>
      </c>
      <c r="L818"/>
      <c r="M818"/>
      <c r="O818"/>
      <c r="P818"/>
    </row>
    <row r="819" spans="1:16" x14ac:dyDescent="0.25">
      <c r="A819" s="93"/>
      <c r="B819" s="94"/>
      <c r="C819" s="95"/>
      <c r="D819"/>
      <c r="E819"/>
      <c r="F819"/>
      <c r="G819"/>
      <c r="H819"/>
      <c r="I819"/>
      <c r="J819" s="112" t="e">
        <f t="shared" si="37"/>
        <v>#DIV/0!</v>
      </c>
      <c r="K819" s="112" t="e">
        <f t="shared" si="38"/>
        <v>#DIV/0!</v>
      </c>
      <c r="L819"/>
      <c r="M819"/>
      <c r="O819"/>
      <c r="P819"/>
    </row>
    <row r="820" spans="1:16" x14ac:dyDescent="0.25">
      <c r="A820" s="93"/>
      <c r="B820" s="94"/>
      <c r="C820" s="95"/>
      <c r="D820"/>
      <c r="E820"/>
      <c r="F820"/>
      <c r="G820"/>
      <c r="H820"/>
      <c r="I820"/>
      <c r="J820" s="112" t="e">
        <f t="shared" si="37"/>
        <v>#DIV/0!</v>
      </c>
      <c r="K820" s="112" t="e">
        <f t="shared" si="38"/>
        <v>#DIV/0!</v>
      </c>
      <c r="L820"/>
      <c r="M820"/>
      <c r="O820"/>
      <c r="P820"/>
    </row>
    <row r="821" spans="1:16" x14ac:dyDescent="0.25">
      <c r="A821" s="93"/>
      <c r="B821" s="94"/>
      <c r="C821" s="95"/>
      <c r="D821"/>
      <c r="E821"/>
      <c r="F821"/>
      <c r="G821"/>
      <c r="H821"/>
      <c r="I821"/>
      <c r="J821" s="112" t="e">
        <f t="shared" si="37"/>
        <v>#DIV/0!</v>
      </c>
      <c r="K821" s="112" t="e">
        <f t="shared" si="38"/>
        <v>#DIV/0!</v>
      </c>
      <c r="L821"/>
      <c r="M821"/>
      <c r="O821"/>
      <c r="P821"/>
    </row>
    <row r="822" spans="1:16" x14ac:dyDescent="0.25">
      <c r="A822" s="93"/>
      <c r="B822" s="94"/>
      <c r="C822" s="95"/>
      <c r="D822"/>
      <c r="E822"/>
      <c r="F822"/>
      <c r="G822"/>
      <c r="H822"/>
      <c r="I822"/>
      <c r="J822" s="112" t="e">
        <f t="shared" si="37"/>
        <v>#DIV/0!</v>
      </c>
      <c r="K822" s="112" t="e">
        <f t="shared" si="38"/>
        <v>#DIV/0!</v>
      </c>
      <c r="L822"/>
      <c r="M822"/>
      <c r="O822"/>
      <c r="P822"/>
    </row>
    <row r="823" spans="1:16" x14ac:dyDescent="0.25">
      <c r="A823" s="93"/>
      <c r="B823" s="94"/>
      <c r="C823" s="95"/>
      <c r="D823"/>
      <c r="E823"/>
      <c r="F823"/>
      <c r="G823"/>
      <c r="H823"/>
      <c r="I823"/>
      <c r="J823" s="112" t="e">
        <f t="shared" si="37"/>
        <v>#DIV/0!</v>
      </c>
      <c r="K823" s="112" t="e">
        <f t="shared" si="38"/>
        <v>#DIV/0!</v>
      </c>
      <c r="L823"/>
      <c r="M823"/>
      <c r="O823"/>
      <c r="P823"/>
    </row>
    <row r="824" spans="1:16" x14ac:dyDescent="0.25">
      <c r="A824" s="93"/>
      <c r="B824" s="94"/>
      <c r="C824" s="95"/>
      <c r="D824"/>
      <c r="E824"/>
      <c r="F824"/>
      <c r="G824"/>
      <c r="H824"/>
      <c r="I824"/>
      <c r="J824" s="112" t="e">
        <f t="shared" si="37"/>
        <v>#DIV/0!</v>
      </c>
      <c r="K824" s="112" t="e">
        <f t="shared" si="38"/>
        <v>#DIV/0!</v>
      </c>
      <c r="L824"/>
      <c r="M824"/>
      <c r="O824"/>
      <c r="P824"/>
    </row>
    <row r="825" spans="1:16" x14ac:dyDescent="0.25">
      <c r="A825" s="93"/>
      <c r="B825" s="94"/>
      <c r="C825" s="95"/>
      <c r="D825"/>
      <c r="E825"/>
      <c r="F825"/>
      <c r="G825"/>
      <c r="H825"/>
      <c r="I825"/>
      <c r="J825" s="112" t="e">
        <f t="shared" si="37"/>
        <v>#DIV/0!</v>
      </c>
      <c r="K825" s="112" t="e">
        <f t="shared" si="38"/>
        <v>#DIV/0!</v>
      </c>
      <c r="L825"/>
      <c r="M825"/>
      <c r="O825"/>
      <c r="P825"/>
    </row>
    <row r="826" spans="1:16" x14ac:dyDescent="0.25">
      <c r="A826" s="93"/>
      <c r="B826" s="94"/>
      <c r="C826" s="95"/>
      <c r="D826"/>
      <c r="E826"/>
      <c r="F826"/>
      <c r="G826"/>
      <c r="H826"/>
      <c r="I826"/>
      <c r="J826" s="112" t="e">
        <f t="shared" si="37"/>
        <v>#DIV/0!</v>
      </c>
      <c r="K826" s="112" t="e">
        <f t="shared" si="38"/>
        <v>#DIV/0!</v>
      </c>
      <c r="L826"/>
      <c r="M826"/>
      <c r="O826"/>
      <c r="P826"/>
    </row>
    <row r="827" spans="1:16" x14ac:dyDescent="0.25">
      <c r="A827" s="93"/>
      <c r="B827" s="94"/>
      <c r="C827" s="95"/>
      <c r="D827"/>
      <c r="E827"/>
      <c r="F827"/>
      <c r="G827"/>
      <c r="H827"/>
      <c r="I827"/>
      <c r="J827" s="112" t="e">
        <f t="shared" si="37"/>
        <v>#DIV/0!</v>
      </c>
      <c r="K827" s="112" t="e">
        <f t="shared" si="38"/>
        <v>#DIV/0!</v>
      </c>
      <c r="L827"/>
      <c r="M827"/>
      <c r="O827"/>
      <c r="P827"/>
    </row>
    <row r="828" spans="1:16" x14ac:dyDescent="0.25">
      <c r="A828" s="93"/>
      <c r="B828" s="94"/>
      <c r="C828" s="95"/>
      <c r="D828"/>
      <c r="E828"/>
      <c r="F828"/>
      <c r="G828"/>
      <c r="H828"/>
      <c r="I828"/>
      <c r="J828" s="112" t="e">
        <f t="shared" si="37"/>
        <v>#DIV/0!</v>
      </c>
      <c r="K828" s="112" t="e">
        <f t="shared" si="38"/>
        <v>#DIV/0!</v>
      </c>
      <c r="L828"/>
      <c r="M828"/>
      <c r="O828"/>
      <c r="P828"/>
    </row>
    <row r="829" spans="1:16" x14ac:dyDescent="0.25">
      <c r="A829" s="93"/>
      <c r="B829" s="94"/>
      <c r="C829" s="95"/>
      <c r="D829"/>
      <c r="E829"/>
      <c r="F829"/>
      <c r="G829"/>
      <c r="H829"/>
      <c r="I829"/>
      <c r="J829" s="112" t="e">
        <f t="shared" si="37"/>
        <v>#DIV/0!</v>
      </c>
      <c r="K829" s="112" t="e">
        <f t="shared" si="38"/>
        <v>#DIV/0!</v>
      </c>
      <c r="L829"/>
      <c r="M829"/>
      <c r="O829"/>
      <c r="P829"/>
    </row>
    <row r="830" spans="1:16" x14ac:dyDescent="0.25">
      <c r="A830" s="93"/>
      <c r="B830" s="94"/>
      <c r="C830" s="95"/>
      <c r="D830"/>
      <c r="E830"/>
      <c r="F830"/>
      <c r="G830"/>
      <c r="H830"/>
      <c r="I830"/>
      <c r="J830" s="112" t="e">
        <f t="shared" si="37"/>
        <v>#DIV/0!</v>
      </c>
      <c r="K830" s="112" t="e">
        <f t="shared" si="38"/>
        <v>#DIV/0!</v>
      </c>
      <c r="L830"/>
      <c r="M830"/>
      <c r="O830"/>
      <c r="P830"/>
    </row>
    <row r="831" spans="1:16" x14ac:dyDescent="0.25">
      <c r="A831" s="93"/>
      <c r="B831" s="94"/>
      <c r="C831" s="95"/>
      <c r="D831"/>
      <c r="E831"/>
      <c r="F831"/>
      <c r="G831"/>
      <c r="H831"/>
      <c r="I831"/>
      <c r="J831" s="112" t="e">
        <f t="shared" si="37"/>
        <v>#DIV/0!</v>
      </c>
      <c r="K831" s="112" t="e">
        <f t="shared" si="38"/>
        <v>#DIV/0!</v>
      </c>
      <c r="L831"/>
      <c r="M831"/>
      <c r="O831"/>
      <c r="P831"/>
    </row>
    <row r="832" spans="1:16" x14ac:dyDescent="0.25">
      <c r="A832" s="93"/>
      <c r="B832" s="94"/>
      <c r="C832" s="95"/>
      <c r="D832"/>
      <c r="E832"/>
      <c r="F832"/>
      <c r="G832"/>
      <c r="H832"/>
      <c r="I832"/>
      <c r="J832" s="112" t="e">
        <f t="shared" si="37"/>
        <v>#DIV/0!</v>
      </c>
      <c r="K832" s="112" t="e">
        <f t="shared" si="38"/>
        <v>#DIV/0!</v>
      </c>
      <c r="L832"/>
      <c r="M832"/>
      <c r="O832"/>
      <c r="P832"/>
    </row>
    <row r="833" spans="1:16" x14ac:dyDescent="0.25">
      <c r="A833" s="93"/>
      <c r="B833" s="94"/>
      <c r="C833" s="95"/>
      <c r="D833"/>
      <c r="E833"/>
      <c r="F833"/>
      <c r="G833"/>
      <c r="H833"/>
      <c r="I833"/>
      <c r="J833" s="112" t="e">
        <f t="shared" si="37"/>
        <v>#DIV/0!</v>
      </c>
      <c r="K833" s="112" t="e">
        <f t="shared" si="38"/>
        <v>#DIV/0!</v>
      </c>
      <c r="L833"/>
      <c r="M833"/>
      <c r="O833"/>
      <c r="P833"/>
    </row>
    <row r="834" spans="1:16" x14ac:dyDescent="0.25">
      <c r="A834" s="93"/>
      <c r="B834" s="94"/>
      <c r="C834" s="95"/>
      <c r="D834"/>
      <c r="E834"/>
      <c r="F834"/>
      <c r="G834"/>
      <c r="H834"/>
      <c r="I834"/>
      <c r="J834" s="112" t="e">
        <f t="shared" si="37"/>
        <v>#DIV/0!</v>
      </c>
      <c r="K834" s="112" t="e">
        <f t="shared" si="38"/>
        <v>#DIV/0!</v>
      </c>
      <c r="L834"/>
      <c r="M834"/>
      <c r="O834"/>
      <c r="P834"/>
    </row>
    <row r="835" spans="1:16" x14ac:dyDescent="0.25">
      <c r="A835" s="93"/>
      <c r="B835" s="94"/>
      <c r="C835" s="95"/>
      <c r="D835"/>
      <c r="E835"/>
      <c r="F835"/>
      <c r="G835"/>
      <c r="H835"/>
      <c r="I835"/>
      <c r="J835" s="112" t="e">
        <f t="shared" si="37"/>
        <v>#DIV/0!</v>
      </c>
      <c r="K835" s="112" t="e">
        <f t="shared" si="38"/>
        <v>#DIV/0!</v>
      </c>
      <c r="L835"/>
      <c r="M835"/>
      <c r="O835"/>
      <c r="P835"/>
    </row>
    <row r="836" spans="1:16" x14ac:dyDescent="0.25">
      <c r="A836" s="93"/>
      <c r="B836" s="94"/>
      <c r="C836" s="95"/>
      <c r="D836"/>
      <c r="E836"/>
      <c r="F836"/>
      <c r="G836"/>
      <c r="H836"/>
      <c r="I836"/>
      <c r="J836" s="112" t="e">
        <f t="shared" ref="J836:J899" si="39">(B836-B837)/B837</f>
        <v>#DIV/0!</v>
      </c>
      <c r="K836" s="112" t="e">
        <f t="shared" ref="K836:K899" si="40">(C836-C837)/C837</f>
        <v>#DIV/0!</v>
      </c>
      <c r="L836"/>
      <c r="M836"/>
      <c r="O836"/>
      <c r="P836"/>
    </row>
    <row r="837" spans="1:16" x14ac:dyDescent="0.25">
      <c r="A837" s="93"/>
      <c r="B837" s="94"/>
      <c r="C837" s="95"/>
      <c r="D837"/>
      <c r="E837"/>
      <c r="F837"/>
      <c r="G837"/>
      <c r="H837"/>
      <c r="I837"/>
      <c r="J837" s="112" t="e">
        <f t="shared" si="39"/>
        <v>#DIV/0!</v>
      </c>
      <c r="K837" s="112" t="e">
        <f t="shared" si="40"/>
        <v>#DIV/0!</v>
      </c>
      <c r="L837"/>
      <c r="M837"/>
      <c r="O837"/>
      <c r="P837"/>
    </row>
    <row r="838" spans="1:16" x14ac:dyDescent="0.25">
      <c r="A838" s="93"/>
      <c r="B838" s="94"/>
      <c r="C838" s="95"/>
      <c r="D838"/>
      <c r="E838"/>
      <c r="F838"/>
      <c r="G838"/>
      <c r="H838"/>
      <c r="I838"/>
      <c r="J838" s="112" t="e">
        <f t="shared" si="39"/>
        <v>#DIV/0!</v>
      </c>
      <c r="K838" s="112" t="e">
        <f t="shared" si="40"/>
        <v>#DIV/0!</v>
      </c>
      <c r="L838"/>
      <c r="M838"/>
      <c r="O838"/>
      <c r="P838"/>
    </row>
    <row r="839" spans="1:16" x14ac:dyDescent="0.25">
      <c r="A839" s="93"/>
      <c r="B839" s="94"/>
      <c r="C839" s="95"/>
      <c r="D839"/>
      <c r="E839"/>
      <c r="F839"/>
      <c r="G839"/>
      <c r="H839"/>
      <c r="I839"/>
      <c r="J839" s="112" t="e">
        <f t="shared" si="39"/>
        <v>#DIV/0!</v>
      </c>
      <c r="K839" s="112" t="e">
        <f t="shared" si="40"/>
        <v>#DIV/0!</v>
      </c>
      <c r="L839"/>
      <c r="M839"/>
      <c r="O839"/>
      <c r="P839"/>
    </row>
    <row r="840" spans="1:16" x14ac:dyDescent="0.25">
      <c r="A840" s="93"/>
      <c r="B840" s="94"/>
      <c r="C840" s="95"/>
      <c r="D840"/>
      <c r="E840"/>
      <c r="F840"/>
      <c r="G840"/>
      <c r="H840"/>
      <c r="I840"/>
      <c r="J840" s="112" t="e">
        <f t="shared" si="39"/>
        <v>#DIV/0!</v>
      </c>
      <c r="K840" s="112" t="e">
        <f t="shared" si="40"/>
        <v>#DIV/0!</v>
      </c>
      <c r="L840"/>
      <c r="M840"/>
      <c r="O840"/>
      <c r="P840"/>
    </row>
    <row r="841" spans="1:16" x14ac:dyDescent="0.25">
      <c r="A841" s="93"/>
      <c r="B841" s="94"/>
      <c r="C841" s="95"/>
      <c r="D841"/>
      <c r="E841"/>
      <c r="F841"/>
      <c r="G841"/>
      <c r="H841"/>
      <c r="I841"/>
      <c r="J841" s="112" t="e">
        <f t="shared" si="39"/>
        <v>#DIV/0!</v>
      </c>
      <c r="K841" s="112" t="e">
        <f t="shared" si="40"/>
        <v>#DIV/0!</v>
      </c>
      <c r="L841"/>
      <c r="M841"/>
      <c r="O841"/>
      <c r="P841"/>
    </row>
    <row r="842" spans="1:16" x14ac:dyDescent="0.25">
      <c r="A842" s="93"/>
      <c r="B842" s="94"/>
      <c r="C842" s="95"/>
      <c r="D842"/>
      <c r="E842"/>
      <c r="F842"/>
      <c r="G842"/>
      <c r="H842"/>
      <c r="I842"/>
      <c r="J842" s="112" t="e">
        <f t="shared" si="39"/>
        <v>#DIV/0!</v>
      </c>
      <c r="K842" s="112" t="e">
        <f t="shared" si="40"/>
        <v>#DIV/0!</v>
      </c>
      <c r="L842"/>
      <c r="M842"/>
      <c r="O842"/>
      <c r="P842"/>
    </row>
    <row r="843" spans="1:16" x14ac:dyDescent="0.25">
      <c r="A843" s="93"/>
      <c r="B843" s="94"/>
      <c r="C843" s="95"/>
      <c r="D843"/>
      <c r="E843"/>
      <c r="F843"/>
      <c r="G843"/>
      <c r="H843"/>
      <c r="I843"/>
      <c r="J843" s="112" t="e">
        <f t="shared" si="39"/>
        <v>#DIV/0!</v>
      </c>
      <c r="K843" s="112" t="e">
        <f t="shared" si="40"/>
        <v>#DIV/0!</v>
      </c>
      <c r="L843"/>
      <c r="M843"/>
      <c r="O843"/>
      <c r="P843"/>
    </row>
    <row r="844" spans="1:16" x14ac:dyDescent="0.25">
      <c r="A844" s="93"/>
      <c r="B844" s="94"/>
      <c r="C844" s="95"/>
      <c r="D844"/>
      <c r="E844"/>
      <c r="F844"/>
      <c r="G844"/>
      <c r="H844"/>
      <c r="I844"/>
      <c r="J844" s="112" t="e">
        <f t="shared" si="39"/>
        <v>#DIV/0!</v>
      </c>
      <c r="K844" s="112" t="e">
        <f t="shared" si="40"/>
        <v>#DIV/0!</v>
      </c>
      <c r="L844"/>
      <c r="M844"/>
      <c r="O844"/>
      <c r="P844"/>
    </row>
    <row r="845" spans="1:16" x14ac:dyDescent="0.25">
      <c r="A845" s="93"/>
      <c r="B845" s="94"/>
      <c r="C845" s="95"/>
      <c r="D845"/>
      <c r="E845"/>
      <c r="F845"/>
      <c r="G845"/>
      <c r="H845"/>
      <c r="I845"/>
      <c r="J845" s="112" t="e">
        <f t="shared" si="39"/>
        <v>#DIV/0!</v>
      </c>
      <c r="K845" s="112" t="e">
        <f t="shared" si="40"/>
        <v>#DIV/0!</v>
      </c>
      <c r="L845"/>
      <c r="M845"/>
      <c r="O845"/>
      <c r="P845"/>
    </row>
    <row r="846" spans="1:16" x14ac:dyDescent="0.25">
      <c r="A846" s="93"/>
      <c r="B846" s="94"/>
      <c r="C846" s="95"/>
      <c r="D846"/>
      <c r="E846"/>
      <c r="F846"/>
      <c r="G846"/>
      <c r="H846"/>
      <c r="I846"/>
      <c r="J846" s="112" t="e">
        <f t="shared" si="39"/>
        <v>#DIV/0!</v>
      </c>
      <c r="K846" s="112" t="e">
        <f t="shared" si="40"/>
        <v>#DIV/0!</v>
      </c>
      <c r="L846"/>
      <c r="M846"/>
      <c r="O846"/>
      <c r="P846"/>
    </row>
    <row r="847" spans="1:16" x14ac:dyDescent="0.25">
      <c r="A847" s="93"/>
      <c r="B847" s="94"/>
      <c r="C847" s="95"/>
      <c r="D847"/>
      <c r="E847"/>
      <c r="F847"/>
      <c r="G847"/>
      <c r="H847"/>
      <c r="I847"/>
      <c r="J847" s="112" t="e">
        <f t="shared" si="39"/>
        <v>#DIV/0!</v>
      </c>
      <c r="K847" s="112" t="e">
        <f t="shared" si="40"/>
        <v>#DIV/0!</v>
      </c>
      <c r="L847"/>
      <c r="M847"/>
      <c r="O847"/>
      <c r="P847"/>
    </row>
    <row r="848" spans="1:16" x14ac:dyDescent="0.25">
      <c r="A848" s="93"/>
      <c r="B848" s="94"/>
      <c r="C848" s="95"/>
      <c r="D848"/>
      <c r="E848"/>
      <c r="F848"/>
      <c r="G848"/>
      <c r="H848"/>
      <c r="I848"/>
      <c r="J848" s="112" t="e">
        <f t="shared" si="39"/>
        <v>#DIV/0!</v>
      </c>
      <c r="K848" s="112" t="e">
        <f t="shared" si="40"/>
        <v>#DIV/0!</v>
      </c>
      <c r="L848"/>
      <c r="M848"/>
      <c r="O848"/>
      <c r="P848"/>
    </row>
    <row r="849" spans="1:16" x14ac:dyDescent="0.25">
      <c r="A849" s="93"/>
      <c r="B849" s="94"/>
      <c r="C849" s="95"/>
      <c r="D849"/>
      <c r="E849"/>
      <c r="F849"/>
      <c r="G849"/>
      <c r="H849"/>
      <c r="I849"/>
      <c r="J849" s="112" t="e">
        <f t="shared" si="39"/>
        <v>#DIV/0!</v>
      </c>
      <c r="K849" s="112" t="e">
        <f t="shared" si="40"/>
        <v>#DIV/0!</v>
      </c>
      <c r="L849"/>
      <c r="M849"/>
      <c r="O849"/>
      <c r="P849"/>
    </row>
    <row r="850" spans="1:16" x14ac:dyDescent="0.25">
      <c r="A850" s="93"/>
      <c r="B850" s="94"/>
      <c r="C850" s="95"/>
      <c r="D850"/>
      <c r="E850"/>
      <c r="F850"/>
      <c r="G850"/>
      <c r="H850"/>
      <c r="I850"/>
      <c r="J850" s="112" t="e">
        <f t="shared" si="39"/>
        <v>#DIV/0!</v>
      </c>
      <c r="K850" s="112" t="e">
        <f t="shared" si="40"/>
        <v>#DIV/0!</v>
      </c>
      <c r="L850"/>
      <c r="M850"/>
      <c r="O850"/>
      <c r="P850"/>
    </row>
    <row r="851" spans="1:16" x14ac:dyDescent="0.25">
      <c r="A851" s="93"/>
      <c r="B851" s="94"/>
      <c r="C851" s="95"/>
      <c r="D851"/>
      <c r="E851"/>
      <c r="F851"/>
      <c r="G851"/>
      <c r="H851"/>
      <c r="I851"/>
      <c r="J851" s="112" t="e">
        <f t="shared" si="39"/>
        <v>#DIV/0!</v>
      </c>
      <c r="K851" s="112" t="e">
        <f t="shared" si="40"/>
        <v>#DIV/0!</v>
      </c>
      <c r="L851"/>
      <c r="M851"/>
      <c r="O851"/>
      <c r="P851"/>
    </row>
    <row r="852" spans="1:16" x14ac:dyDescent="0.25">
      <c r="A852" s="93"/>
      <c r="B852" s="94"/>
      <c r="C852" s="95"/>
      <c r="D852"/>
      <c r="E852"/>
      <c r="F852"/>
      <c r="G852"/>
      <c r="H852"/>
      <c r="I852"/>
      <c r="J852" s="112" t="e">
        <f t="shared" si="39"/>
        <v>#DIV/0!</v>
      </c>
      <c r="K852" s="112" t="e">
        <f t="shared" si="40"/>
        <v>#DIV/0!</v>
      </c>
      <c r="L852"/>
      <c r="M852"/>
      <c r="O852"/>
      <c r="P852"/>
    </row>
    <row r="853" spans="1:16" x14ac:dyDescent="0.25">
      <c r="A853" s="93"/>
      <c r="B853" s="94"/>
      <c r="C853" s="95"/>
      <c r="D853"/>
      <c r="E853"/>
      <c r="F853"/>
      <c r="G853"/>
      <c r="H853"/>
      <c r="I853"/>
      <c r="J853" s="112" t="e">
        <f t="shared" si="39"/>
        <v>#DIV/0!</v>
      </c>
      <c r="K853" s="112" t="e">
        <f t="shared" si="40"/>
        <v>#DIV/0!</v>
      </c>
      <c r="L853"/>
      <c r="M853"/>
      <c r="O853"/>
      <c r="P853"/>
    </row>
    <row r="854" spans="1:16" x14ac:dyDescent="0.25">
      <c r="A854" s="93"/>
      <c r="B854" s="94"/>
      <c r="C854" s="95"/>
      <c r="D854"/>
      <c r="E854"/>
      <c r="F854"/>
      <c r="G854"/>
      <c r="H854"/>
      <c r="I854"/>
      <c r="J854" s="112" t="e">
        <f t="shared" si="39"/>
        <v>#DIV/0!</v>
      </c>
      <c r="K854" s="112" t="e">
        <f t="shared" si="40"/>
        <v>#DIV/0!</v>
      </c>
      <c r="L854"/>
      <c r="M854"/>
      <c r="O854"/>
      <c r="P854"/>
    </row>
    <row r="855" spans="1:16" x14ac:dyDescent="0.25">
      <c r="A855" s="93"/>
      <c r="B855" s="94"/>
      <c r="C855" s="95"/>
      <c r="D855"/>
      <c r="E855"/>
      <c r="F855"/>
      <c r="G855"/>
      <c r="H855"/>
      <c r="I855"/>
      <c r="J855" s="112" t="e">
        <f t="shared" si="39"/>
        <v>#DIV/0!</v>
      </c>
      <c r="K855" s="112" t="e">
        <f t="shared" si="40"/>
        <v>#DIV/0!</v>
      </c>
      <c r="L855"/>
      <c r="M855"/>
      <c r="O855"/>
      <c r="P855"/>
    </row>
    <row r="856" spans="1:16" x14ac:dyDescent="0.25">
      <c r="A856" s="93"/>
      <c r="B856" s="94"/>
      <c r="C856" s="95"/>
      <c r="D856"/>
      <c r="E856"/>
      <c r="F856"/>
      <c r="G856"/>
      <c r="H856"/>
      <c r="I856"/>
      <c r="J856" s="112" t="e">
        <f t="shared" si="39"/>
        <v>#DIV/0!</v>
      </c>
      <c r="K856" s="112" t="e">
        <f t="shared" si="40"/>
        <v>#DIV/0!</v>
      </c>
      <c r="L856"/>
      <c r="M856"/>
      <c r="O856"/>
      <c r="P856"/>
    </row>
    <row r="857" spans="1:16" x14ac:dyDescent="0.25">
      <c r="A857" s="93"/>
      <c r="B857" s="94"/>
      <c r="C857" s="95"/>
      <c r="D857"/>
      <c r="E857"/>
      <c r="F857"/>
      <c r="G857"/>
      <c r="H857"/>
      <c r="I857"/>
      <c r="J857" s="112" t="e">
        <f t="shared" si="39"/>
        <v>#DIV/0!</v>
      </c>
      <c r="K857" s="112" t="e">
        <f t="shared" si="40"/>
        <v>#DIV/0!</v>
      </c>
      <c r="L857"/>
      <c r="M857"/>
      <c r="O857"/>
      <c r="P857"/>
    </row>
    <row r="858" spans="1:16" x14ac:dyDescent="0.25">
      <c r="A858" s="93"/>
      <c r="B858" s="94"/>
      <c r="C858" s="95"/>
      <c r="D858"/>
      <c r="E858"/>
      <c r="F858"/>
      <c r="G858"/>
      <c r="H858"/>
      <c r="I858"/>
      <c r="J858" s="112" t="e">
        <f t="shared" si="39"/>
        <v>#DIV/0!</v>
      </c>
      <c r="K858" s="112" t="e">
        <f t="shared" si="40"/>
        <v>#DIV/0!</v>
      </c>
      <c r="L858"/>
      <c r="M858"/>
      <c r="O858"/>
      <c r="P858"/>
    </row>
    <row r="859" spans="1:16" x14ac:dyDescent="0.25">
      <c r="A859" s="93"/>
      <c r="B859" s="94"/>
      <c r="C859" s="95"/>
      <c r="D859"/>
      <c r="E859"/>
      <c r="F859"/>
      <c r="G859"/>
      <c r="H859"/>
      <c r="I859"/>
      <c r="J859" s="112" t="e">
        <f t="shared" si="39"/>
        <v>#DIV/0!</v>
      </c>
      <c r="K859" s="112" t="e">
        <f t="shared" si="40"/>
        <v>#DIV/0!</v>
      </c>
      <c r="L859"/>
      <c r="M859"/>
      <c r="O859"/>
      <c r="P859"/>
    </row>
    <row r="860" spans="1:16" x14ac:dyDescent="0.25">
      <c r="A860" s="93"/>
      <c r="B860" s="94"/>
      <c r="C860" s="95"/>
      <c r="D860"/>
      <c r="E860"/>
      <c r="F860"/>
      <c r="G860"/>
      <c r="H860"/>
      <c r="I860"/>
      <c r="J860" s="112" t="e">
        <f t="shared" si="39"/>
        <v>#DIV/0!</v>
      </c>
      <c r="K860" s="112" t="e">
        <f t="shared" si="40"/>
        <v>#DIV/0!</v>
      </c>
      <c r="L860"/>
      <c r="M860"/>
      <c r="O860"/>
      <c r="P860"/>
    </row>
    <row r="861" spans="1:16" x14ac:dyDescent="0.25">
      <c r="A861" s="93"/>
      <c r="B861" s="94"/>
      <c r="C861" s="95"/>
      <c r="D861"/>
      <c r="E861"/>
      <c r="F861"/>
      <c r="G861"/>
      <c r="H861"/>
      <c r="I861"/>
      <c r="J861" s="112" t="e">
        <f t="shared" si="39"/>
        <v>#DIV/0!</v>
      </c>
      <c r="K861" s="112" t="e">
        <f t="shared" si="40"/>
        <v>#DIV/0!</v>
      </c>
      <c r="L861"/>
      <c r="M861"/>
      <c r="O861"/>
      <c r="P861"/>
    </row>
    <row r="862" spans="1:16" x14ac:dyDescent="0.25">
      <c r="A862" s="93"/>
      <c r="B862" s="94"/>
      <c r="C862" s="95"/>
      <c r="D862"/>
      <c r="E862"/>
      <c r="F862"/>
      <c r="G862"/>
      <c r="H862"/>
      <c r="I862"/>
      <c r="J862" s="112" t="e">
        <f t="shared" si="39"/>
        <v>#DIV/0!</v>
      </c>
      <c r="K862" s="112" t="e">
        <f t="shared" si="40"/>
        <v>#DIV/0!</v>
      </c>
      <c r="L862"/>
      <c r="M862"/>
      <c r="O862"/>
      <c r="P862"/>
    </row>
    <row r="863" spans="1:16" x14ac:dyDescent="0.25">
      <c r="A863" s="93"/>
      <c r="B863" s="94"/>
      <c r="C863" s="95"/>
      <c r="D863"/>
      <c r="E863"/>
      <c r="F863"/>
      <c r="G863"/>
      <c r="H863"/>
      <c r="I863"/>
      <c r="J863" s="112" t="e">
        <f t="shared" si="39"/>
        <v>#DIV/0!</v>
      </c>
      <c r="K863" s="112" t="e">
        <f t="shared" si="40"/>
        <v>#DIV/0!</v>
      </c>
      <c r="L863"/>
      <c r="M863"/>
      <c r="O863"/>
      <c r="P863"/>
    </row>
    <row r="864" spans="1:16" x14ac:dyDescent="0.25">
      <c r="A864" s="93"/>
      <c r="B864" s="94"/>
      <c r="C864" s="95"/>
      <c r="D864"/>
      <c r="E864"/>
      <c r="F864"/>
      <c r="G864"/>
      <c r="H864"/>
      <c r="I864"/>
      <c r="J864" s="112" t="e">
        <f t="shared" si="39"/>
        <v>#DIV/0!</v>
      </c>
      <c r="K864" s="112" t="e">
        <f t="shared" si="40"/>
        <v>#DIV/0!</v>
      </c>
      <c r="L864"/>
      <c r="M864"/>
      <c r="O864"/>
      <c r="P864"/>
    </row>
    <row r="865" spans="1:16" x14ac:dyDescent="0.25">
      <c r="A865" s="93"/>
      <c r="B865" s="94"/>
      <c r="C865" s="95"/>
      <c r="D865"/>
      <c r="E865"/>
      <c r="F865"/>
      <c r="G865"/>
      <c r="H865"/>
      <c r="I865"/>
      <c r="J865" s="112" t="e">
        <f t="shared" si="39"/>
        <v>#DIV/0!</v>
      </c>
      <c r="K865" s="112" t="e">
        <f t="shared" si="40"/>
        <v>#DIV/0!</v>
      </c>
      <c r="L865"/>
      <c r="M865"/>
      <c r="O865"/>
      <c r="P865"/>
    </row>
    <row r="866" spans="1:16" x14ac:dyDescent="0.25">
      <c r="A866" s="93"/>
      <c r="B866" s="94"/>
      <c r="C866" s="95"/>
      <c r="D866"/>
      <c r="E866"/>
      <c r="F866"/>
      <c r="G866"/>
      <c r="H866"/>
      <c r="I866"/>
      <c r="J866" s="112" t="e">
        <f t="shared" si="39"/>
        <v>#DIV/0!</v>
      </c>
      <c r="K866" s="112" t="e">
        <f t="shared" si="40"/>
        <v>#DIV/0!</v>
      </c>
      <c r="L866"/>
      <c r="M866"/>
      <c r="O866"/>
      <c r="P866"/>
    </row>
    <row r="867" spans="1:16" x14ac:dyDescent="0.25">
      <c r="A867" s="93"/>
      <c r="B867" s="94"/>
      <c r="C867" s="95"/>
      <c r="D867"/>
      <c r="E867"/>
      <c r="F867"/>
      <c r="G867"/>
      <c r="H867"/>
      <c r="I867"/>
      <c r="J867" s="112" t="e">
        <f t="shared" si="39"/>
        <v>#DIV/0!</v>
      </c>
      <c r="K867" s="112" t="e">
        <f t="shared" si="40"/>
        <v>#DIV/0!</v>
      </c>
      <c r="L867"/>
      <c r="M867"/>
      <c r="O867"/>
      <c r="P867"/>
    </row>
    <row r="868" spans="1:16" x14ac:dyDescent="0.25">
      <c r="A868" s="93"/>
      <c r="B868" s="94"/>
      <c r="C868" s="95"/>
      <c r="D868"/>
      <c r="E868"/>
      <c r="F868"/>
      <c r="G868"/>
      <c r="H868"/>
      <c r="I868"/>
      <c r="J868" s="112" t="e">
        <f t="shared" si="39"/>
        <v>#DIV/0!</v>
      </c>
      <c r="K868" s="112" t="e">
        <f t="shared" si="40"/>
        <v>#DIV/0!</v>
      </c>
      <c r="L868"/>
      <c r="M868"/>
      <c r="O868"/>
      <c r="P868"/>
    </row>
    <row r="869" spans="1:16" x14ac:dyDescent="0.25">
      <c r="A869" s="93"/>
      <c r="B869" s="94"/>
      <c r="C869" s="95"/>
      <c r="D869"/>
      <c r="E869"/>
      <c r="F869"/>
      <c r="G869"/>
      <c r="H869"/>
      <c r="I869"/>
      <c r="J869" s="112" t="e">
        <f t="shared" si="39"/>
        <v>#DIV/0!</v>
      </c>
      <c r="K869" s="112" t="e">
        <f t="shared" si="40"/>
        <v>#DIV/0!</v>
      </c>
      <c r="L869"/>
      <c r="M869"/>
      <c r="O869"/>
      <c r="P869"/>
    </row>
    <row r="870" spans="1:16" x14ac:dyDescent="0.25">
      <c r="A870" s="93"/>
      <c r="B870" s="94"/>
      <c r="C870" s="95"/>
      <c r="D870"/>
      <c r="E870"/>
      <c r="F870"/>
      <c r="G870"/>
      <c r="H870"/>
      <c r="I870"/>
      <c r="J870" s="112" t="e">
        <f t="shared" si="39"/>
        <v>#DIV/0!</v>
      </c>
      <c r="K870" s="112" t="e">
        <f t="shared" si="40"/>
        <v>#DIV/0!</v>
      </c>
      <c r="L870"/>
      <c r="M870"/>
      <c r="O870"/>
      <c r="P870"/>
    </row>
    <row r="871" spans="1:16" x14ac:dyDescent="0.25">
      <c r="A871" s="93"/>
      <c r="B871" s="94"/>
      <c r="C871" s="95"/>
      <c r="D871"/>
      <c r="E871"/>
      <c r="F871"/>
      <c r="G871"/>
      <c r="H871"/>
      <c r="I871"/>
      <c r="J871" s="112" t="e">
        <f t="shared" si="39"/>
        <v>#DIV/0!</v>
      </c>
      <c r="K871" s="112" t="e">
        <f t="shared" si="40"/>
        <v>#DIV/0!</v>
      </c>
      <c r="L871"/>
      <c r="M871"/>
      <c r="O871"/>
      <c r="P871"/>
    </row>
    <row r="872" spans="1:16" x14ac:dyDescent="0.25">
      <c r="A872" s="93"/>
      <c r="B872" s="94"/>
      <c r="C872" s="95"/>
      <c r="D872"/>
      <c r="E872"/>
      <c r="F872"/>
      <c r="G872"/>
      <c r="H872"/>
      <c r="I872"/>
      <c r="J872" s="112" t="e">
        <f t="shared" si="39"/>
        <v>#DIV/0!</v>
      </c>
      <c r="K872" s="112" t="e">
        <f t="shared" si="40"/>
        <v>#DIV/0!</v>
      </c>
      <c r="L872"/>
      <c r="M872"/>
      <c r="O872"/>
      <c r="P872"/>
    </row>
    <row r="873" spans="1:16" x14ac:dyDescent="0.25">
      <c r="A873" s="93"/>
      <c r="B873" s="94"/>
      <c r="C873" s="95"/>
      <c r="D873"/>
      <c r="E873"/>
      <c r="F873"/>
      <c r="G873"/>
      <c r="H873"/>
      <c r="I873"/>
      <c r="J873" s="112" t="e">
        <f t="shared" si="39"/>
        <v>#DIV/0!</v>
      </c>
      <c r="K873" s="112" t="e">
        <f t="shared" si="40"/>
        <v>#DIV/0!</v>
      </c>
      <c r="L873"/>
      <c r="M873"/>
      <c r="O873"/>
      <c r="P873"/>
    </row>
    <row r="874" spans="1:16" x14ac:dyDescent="0.25">
      <c r="A874" s="93"/>
      <c r="B874" s="94"/>
      <c r="C874" s="95"/>
      <c r="D874"/>
      <c r="E874"/>
      <c r="F874"/>
      <c r="G874"/>
      <c r="H874"/>
      <c r="I874"/>
      <c r="J874" s="112" t="e">
        <f t="shared" si="39"/>
        <v>#DIV/0!</v>
      </c>
      <c r="K874" s="112" t="e">
        <f t="shared" si="40"/>
        <v>#DIV/0!</v>
      </c>
      <c r="L874"/>
      <c r="M874"/>
      <c r="O874"/>
      <c r="P874"/>
    </row>
    <row r="875" spans="1:16" x14ac:dyDescent="0.25">
      <c r="A875" s="93"/>
      <c r="B875" s="94"/>
      <c r="C875" s="95"/>
      <c r="D875"/>
      <c r="E875"/>
      <c r="F875"/>
      <c r="G875"/>
      <c r="H875"/>
      <c r="I875"/>
      <c r="J875" s="112" t="e">
        <f t="shared" si="39"/>
        <v>#DIV/0!</v>
      </c>
      <c r="K875" s="112" t="e">
        <f t="shared" si="40"/>
        <v>#DIV/0!</v>
      </c>
      <c r="L875"/>
      <c r="M875"/>
      <c r="O875"/>
      <c r="P875"/>
    </row>
    <row r="876" spans="1:16" x14ac:dyDescent="0.25">
      <c r="A876" s="93"/>
      <c r="B876" s="94"/>
      <c r="C876" s="95"/>
      <c r="D876"/>
      <c r="E876"/>
      <c r="F876"/>
      <c r="G876"/>
      <c r="H876"/>
      <c r="I876"/>
      <c r="J876" s="112" t="e">
        <f t="shared" si="39"/>
        <v>#DIV/0!</v>
      </c>
      <c r="K876" s="112" t="e">
        <f t="shared" si="40"/>
        <v>#DIV/0!</v>
      </c>
      <c r="L876"/>
      <c r="M876"/>
      <c r="O876"/>
      <c r="P876"/>
    </row>
    <row r="877" spans="1:16" x14ac:dyDescent="0.25">
      <c r="A877" s="93"/>
      <c r="B877" s="94"/>
      <c r="C877" s="95"/>
      <c r="D877"/>
      <c r="E877"/>
      <c r="F877"/>
      <c r="G877"/>
      <c r="H877"/>
      <c r="I877"/>
      <c r="J877" s="112" t="e">
        <f t="shared" si="39"/>
        <v>#DIV/0!</v>
      </c>
      <c r="K877" s="112" t="e">
        <f t="shared" si="40"/>
        <v>#DIV/0!</v>
      </c>
      <c r="L877"/>
      <c r="M877"/>
      <c r="O877"/>
      <c r="P877"/>
    </row>
    <row r="878" spans="1:16" x14ac:dyDescent="0.25">
      <c r="A878" s="93"/>
      <c r="B878" s="94"/>
      <c r="C878" s="95"/>
      <c r="D878"/>
      <c r="E878"/>
      <c r="F878"/>
      <c r="G878"/>
      <c r="H878"/>
      <c r="I878"/>
      <c r="J878" s="112" t="e">
        <f t="shared" si="39"/>
        <v>#DIV/0!</v>
      </c>
      <c r="K878" s="112" t="e">
        <f t="shared" si="40"/>
        <v>#DIV/0!</v>
      </c>
      <c r="L878"/>
      <c r="M878"/>
      <c r="O878"/>
      <c r="P878"/>
    </row>
    <row r="879" spans="1:16" x14ac:dyDescent="0.25">
      <c r="A879" s="93"/>
      <c r="B879" s="94"/>
      <c r="C879" s="95"/>
      <c r="D879"/>
      <c r="E879"/>
      <c r="F879"/>
      <c r="G879"/>
      <c r="H879"/>
      <c r="I879"/>
      <c r="J879" s="112" t="e">
        <f t="shared" si="39"/>
        <v>#DIV/0!</v>
      </c>
      <c r="K879" s="112" t="e">
        <f t="shared" si="40"/>
        <v>#DIV/0!</v>
      </c>
      <c r="L879"/>
      <c r="M879"/>
      <c r="O879"/>
      <c r="P879"/>
    </row>
    <row r="880" spans="1:16" x14ac:dyDescent="0.25">
      <c r="A880" s="93"/>
      <c r="B880" s="94"/>
      <c r="C880" s="95"/>
      <c r="D880"/>
      <c r="E880"/>
      <c r="F880"/>
      <c r="G880"/>
      <c r="H880"/>
      <c r="I880"/>
      <c r="J880" s="112" t="e">
        <f t="shared" si="39"/>
        <v>#DIV/0!</v>
      </c>
      <c r="K880" s="112" t="e">
        <f t="shared" si="40"/>
        <v>#DIV/0!</v>
      </c>
      <c r="L880"/>
      <c r="M880"/>
      <c r="O880"/>
      <c r="P880"/>
    </row>
    <row r="881" spans="1:16" x14ac:dyDescent="0.25">
      <c r="A881" s="93"/>
      <c r="B881" s="94"/>
      <c r="C881" s="95"/>
      <c r="D881"/>
      <c r="E881"/>
      <c r="F881"/>
      <c r="G881"/>
      <c r="H881"/>
      <c r="I881"/>
      <c r="J881" s="112" t="e">
        <f t="shared" si="39"/>
        <v>#DIV/0!</v>
      </c>
      <c r="K881" s="112" t="e">
        <f t="shared" si="40"/>
        <v>#DIV/0!</v>
      </c>
      <c r="L881"/>
      <c r="M881"/>
      <c r="O881"/>
      <c r="P881"/>
    </row>
    <row r="882" spans="1:16" x14ac:dyDescent="0.25">
      <c r="A882" s="93"/>
      <c r="B882" s="94"/>
      <c r="C882" s="95"/>
      <c r="D882"/>
      <c r="E882"/>
      <c r="F882"/>
      <c r="G882"/>
      <c r="H882"/>
      <c r="I882"/>
      <c r="J882" s="112" t="e">
        <f t="shared" si="39"/>
        <v>#DIV/0!</v>
      </c>
      <c r="K882" s="112" t="e">
        <f t="shared" si="40"/>
        <v>#DIV/0!</v>
      </c>
      <c r="L882"/>
      <c r="M882"/>
      <c r="O882"/>
      <c r="P882"/>
    </row>
    <row r="883" spans="1:16" x14ac:dyDescent="0.25">
      <c r="A883" s="93"/>
      <c r="B883" s="94"/>
      <c r="C883" s="95"/>
      <c r="D883"/>
      <c r="E883"/>
      <c r="F883"/>
      <c r="G883"/>
      <c r="H883"/>
      <c r="I883"/>
      <c r="J883" s="112" t="e">
        <f t="shared" si="39"/>
        <v>#DIV/0!</v>
      </c>
      <c r="K883" s="112" t="e">
        <f t="shared" si="40"/>
        <v>#DIV/0!</v>
      </c>
      <c r="L883"/>
      <c r="M883"/>
      <c r="O883"/>
      <c r="P883"/>
    </row>
    <row r="884" spans="1:16" x14ac:dyDescent="0.25">
      <c r="A884" s="93"/>
      <c r="B884" s="94"/>
      <c r="C884" s="95"/>
      <c r="D884"/>
      <c r="E884"/>
      <c r="F884"/>
      <c r="G884"/>
      <c r="H884"/>
      <c r="I884"/>
      <c r="J884" s="112" t="e">
        <f t="shared" si="39"/>
        <v>#DIV/0!</v>
      </c>
      <c r="K884" s="112" t="e">
        <f t="shared" si="40"/>
        <v>#DIV/0!</v>
      </c>
      <c r="L884"/>
      <c r="M884"/>
      <c r="O884"/>
      <c r="P884"/>
    </row>
    <row r="885" spans="1:16" x14ac:dyDescent="0.25">
      <c r="A885" s="93"/>
      <c r="B885" s="94"/>
      <c r="C885" s="95"/>
      <c r="D885"/>
      <c r="E885"/>
      <c r="F885"/>
      <c r="G885"/>
      <c r="H885"/>
      <c r="I885"/>
      <c r="J885" s="112" t="e">
        <f t="shared" si="39"/>
        <v>#DIV/0!</v>
      </c>
      <c r="K885" s="112" t="e">
        <f t="shared" si="40"/>
        <v>#DIV/0!</v>
      </c>
      <c r="L885"/>
      <c r="M885"/>
      <c r="O885"/>
      <c r="P885"/>
    </row>
    <row r="886" spans="1:16" x14ac:dyDescent="0.25">
      <c r="A886" s="93"/>
      <c r="B886" s="94"/>
      <c r="C886" s="95"/>
      <c r="D886"/>
      <c r="E886"/>
      <c r="F886"/>
      <c r="G886"/>
      <c r="H886"/>
      <c r="I886"/>
      <c r="J886" s="112" t="e">
        <f t="shared" si="39"/>
        <v>#DIV/0!</v>
      </c>
      <c r="K886" s="112" t="e">
        <f t="shared" si="40"/>
        <v>#DIV/0!</v>
      </c>
      <c r="L886"/>
      <c r="M886"/>
      <c r="O886"/>
      <c r="P886"/>
    </row>
    <row r="887" spans="1:16" x14ac:dyDescent="0.25">
      <c r="A887" s="93"/>
      <c r="B887" s="94"/>
      <c r="C887" s="95"/>
      <c r="D887"/>
      <c r="E887"/>
      <c r="F887"/>
      <c r="G887"/>
      <c r="H887"/>
      <c r="I887"/>
      <c r="J887" s="112" t="e">
        <f t="shared" si="39"/>
        <v>#DIV/0!</v>
      </c>
      <c r="K887" s="112" t="e">
        <f t="shared" si="40"/>
        <v>#DIV/0!</v>
      </c>
      <c r="L887"/>
      <c r="M887"/>
      <c r="O887"/>
      <c r="P887"/>
    </row>
    <row r="888" spans="1:16" x14ac:dyDescent="0.25">
      <c r="A888" s="93"/>
      <c r="B888" s="94"/>
      <c r="C888" s="95"/>
      <c r="D888"/>
      <c r="E888"/>
      <c r="F888"/>
      <c r="G888"/>
      <c r="H888"/>
      <c r="I888"/>
      <c r="J888" s="112" t="e">
        <f t="shared" si="39"/>
        <v>#DIV/0!</v>
      </c>
      <c r="K888" s="112" t="e">
        <f t="shared" si="40"/>
        <v>#DIV/0!</v>
      </c>
      <c r="L888"/>
      <c r="M888"/>
      <c r="O888"/>
      <c r="P888"/>
    </row>
    <row r="889" spans="1:16" x14ac:dyDescent="0.25">
      <c r="A889" s="93"/>
      <c r="B889" s="94"/>
      <c r="C889" s="95"/>
      <c r="D889"/>
      <c r="E889"/>
      <c r="F889"/>
      <c r="G889"/>
      <c r="H889"/>
      <c r="I889"/>
      <c r="J889" s="112" t="e">
        <f t="shared" si="39"/>
        <v>#DIV/0!</v>
      </c>
      <c r="K889" s="112" t="e">
        <f t="shared" si="40"/>
        <v>#DIV/0!</v>
      </c>
      <c r="L889"/>
      <c r="M889"/>
      <c r="O889"/>
      <c r="P889"/>
    </row>
    <row r="890" spans="1:16" x14ac:dyDescent="0.25">
      <c r="A890" s="93"/>
      <c r="B890" s="94"/>
      <c r="C890" s="95"/>
      <c r="D890"/>
      <c r="E890"/>
      <c r="F890"/>
      <c r="G890"/>
      <c r="H890"/>
      <c r="I890"/>
      <c r="J890" s="112" t="e">
        <f t="shared" si="39"/>
        <v>#DIV/0!</v>
      </c>
      <c r="K890" s="112" t="e">
        <f t="shared" si="40"/>
        <v>#DIV/0!</v>
      </c>
      <c r="L890"/>
      <c r="M890"/>
      <c r="O890"/>
      <c r="P890"/>
    </row>
    <row r="891" spans="1:16" x14ac:dyDescent="0.25">
      <c r="A891" s="93"/>
      <c r="B891" s="94"/>
      <c r="C891" s="95"/>
      <c r="D891"/>
      <c r="E891"/>
      <c r="F891"/>
      <c r="G891"/>
      <c r="H891"/>
      <c r="I891"/>
      <c r="J891" s="112" t="e">
        <f t="shared" si="39"/>
        <v>#DIV/0!</v>
      </c>
      <c r="K891" s="112" t="e">
        <f t="shared" si="40"/>
        <v>#DIV/0!</v>
      </c>
      <c r="L891"/>
      <c r="M891"/>
      <c r="O891"/>
      <c r="P891"/>
    </row>
    <row r="892" spans="1:16" x14ac:dyDescent="0.25">
      <c r="A892" s="93"/>
      <c r="B892" s="94"/>
      <c r="C892" s="95"/>
      <c r="D892"/>
      <c r="E892"/>
      <c r="F892"/>
      <c r="G892"/>
      <c r="H892"/>
      <c r="I892"/>
      <c r="J892" s="112" t="e">
        <f t="shared" si="39"/>
        <v>#DIV/0!</v>
      </c>
      <c r="K892" s="112" t="e">
        <f t="shared" si="40"/>
        <v>#DIV/0!</v>
      </c>
      <c r="L892"/>
      <c r="M892"/>
      <c r="O892"/>
      <c r="P892"/>
    </row>
    <row r="893" spans="1:16" x14ac:dyDescent="0.25">
      <c r="A893" s="93"/>
      <c r="B893" s="94"/>
      <c r="C893" s="95"/>
      <c r="D893"/>
      <c r="E893"/>
      <c r="F893"/>
      <c r="G893"/>
      <c r="H893"/>
      <c r="I893"/>
      <c r="J893" s="112" t="e">
        <f t="shared" si="39"/>
        <v>#DIV/0!</v>
      </c>
      <c r="K893" s="112" t="e">
        <f t="shared" si="40"/>
        <v>#DIV/0!</v>
      </c>
      <c r="L893"/>
      <c r="M893"/>
      <c r="O893"/>
      <c r="P893"/>
    </row>
    <row r="894" spans="1:16" x14ac:dyDescent="0.25">
      <c r="A894" s="93"/>
      <c r="B894" s="94"/>
      <c r="C894" s="95"/>
      <c r="D894"/>
      <c r="E894"/>
      <c r="F894"/>
      <c r="G894"/>
      <c r="H894"/>
      <c r="I894"/>
      <c r="J894" s="112" t="e">
        <f t="shared" si="39"/>
        <v>#DIV/0!</v>
      </c>
      <c r="K894" s="112" t="e">
        <f t="shared" si="40"/>
        <v>#DIV/0!</v>
      </c>
      <c r="L894"/>
      <c r="M894"/>
      <c r="O894"/>
      <c r="P894"/>
    </row>
    <row r="895" spans="1:16" x14ac:dyDescent="0.25">
      <c r="A895" s="93"/>
      <c r="B895" s="94"/>
      <c r="C895" s="95"/>
      <c r="D895"/>
      <c r="E895"/>
      <c r="F895"/>
      <c r="G895"/>
      <c r="H895"/>
      <c r="I895"/>
      <c r="J895" s="112" t="e">
        <f t="shared" si="39"/>
        <v>#DIV/0!</v>
      </c>
      <c r="K895" s="112" t="e">
        <f t="shared" si="40"/>
        <v>#DIV/0!</v>
      </c>
      <c r="L895"/>
      <c r="M895"/>
      <c r="O895"/>
      <c r="P895"/>
    </row>
    <row r="896" spans="1:16" x14ac:dyDescent="0.25">
      <c r="A896" s="93"/>
      <c r="B896" s="94"/>
      <c r="C896" s="95"/>
      <c r="D896"/>
      <c r="E896"/>
      <c r="F896"/>
      <c r="G896"/>
      <c r="H896"/>
      <c r="I896"/>
      <c r="J896" s="112" t="e">
        <f t="shared" si="39"/>
        <v>#DIV/0!</v>
      </c>
      <c r="K896" s="112" t="e">
        <f t="shared" si="40"/>
        <v>#DIV/0!</v>
      </c>
      <c r="L896"/>
      <c r="M896"/>
      <c r="O896"/>
      <c r="P896"/>
    </row>
    <row r="897" spans="1:16" x14ac:dyDescent="0.25">
      <c r="A897" s="93"/>
      <c r="B897" s="94"/>
      <c r="C897" s="95"/>
      <c r="D897"/>
      <c r="E897"/>
      <c r="F897"/>
      <c r="G897"/>
      <c r="H897"/>
      <c r="I897"/>
      <c r="J897" s="112" t="e">
        <f t="shared" si="39"/>
        <v>#DIV/0!</v>
      </c>
      <c r="K897" s="112" t="e">
        <f t="shared" si="40"/>
        <v>#DIV/0!</v>
      </c>
      <c r="L897"/>
      <c r="M897"/>
      <c r="O897"/>
      <c r="P897"/>
    </row>
    <row r="898" spans="1:16" x14ac:dyDescent="0.25">
      <c r="A898" s="93"/>
      <c r="B898" s="94"/>
      <c r="C898" s="95"/>
      <c r="D898"/>
      <c r="E898"/>
      <c r="F898"/>
      <c r="G898"/>
      <c r="H898"/>
      <c r="I898"/>
      <c r="J898" s="112" t="e">
        <f t="shared" si="39"/>
        <v>#DIV/0!</v>
      </c>
      <c r="K898" s="112" t="e">
        <f t="shared" si="40"/>
        <v>#DIV/0!</v>
      </c>
      <c r="L898"/>
      <c r="M898"/>
      <c r="O898"/>
      <c r="P898"/>
    </row>
    <row r="899" spans="1:16" x14ac:dyDescent="0.25">
      <c r="A899" s="93"/>
      <c r="B899" s="94"/>
      <c r="C899" s="95"/>
      <c r="D899"/>
      <c r="E899"/>
      <c r="F899"/>
      <c r="G899"/>
      <c r="H899"/>
      <c r="I899"/>
      <c r="J899" s="112" t="e">
        <f t="shared" si="39"/>
        <v>#DIV/0!</v>
      </c>
      <c r="K899" s="112" t="e">
        <f t="shared" si="40"/>
        <v>#DIV/0!</v>
      </c>
      <c r="L899"/>
      <c r="M899"/>
      <c r="O899"/>
      <c r="P899"/>
    </row>
    <row r="900" spans="1:16" x14ac:dyDescent="0.25">
      <c r="A900" s="93"/>
      <c r="B900" s="94"/>
      <c r="C900" s="95"/>
      <c r="D900"/>
      <c r="E900"/>
      <c r="F900"/>
      <c r="G900"/>
      <c r="H900"/>
      <c r="I900"/>
      <c r="J900" s="112" t="e">
        <f t="shared" ref="J900:J963" si="41">(B900-B901)/B901</f>
        <v>#DIV/0!</v>
      </c>
      <c r="K900" s="112" t="e">
        <f t="shared" ref="K900:K963" si="42">(C900-C901)/C901</f>
        <v>#DIV/0!</v>
      </c>
      <c r="L900"/>
      <c r="M900"/>
      <c r="O900"/>
      <c r="P900"/>
    </row>
    <row r="901" spans="1:16" x14ac:dyDescent="0.25">
      <c r="A901" s="93"/>
      <c r="B901" s="94"/>
      <c r="C901" s="95"/>
      <c r="D901"/>
      <c r="E901"/>
      <c r="F901"/>
      <c r="G901"/>
      <c r="H901"/>
      <c r="I901"/>
      <c r="J901" s="112" t="e">
        <f t="shared" si="41"/>
        <v>#DIV/0!</v>
      </c>
      <c r="K901" s="112" t="e">
        <f t="shared" si="42"/>
        <v>#DIV/0!</v>
      </c>
      <c r="L901"/>
      <c r="M901"/>
      <c r="O901"/>
      <c r="P901"/>
    </row>
    <row r="902" spans="1:16" x14ac:dyDescent="0.25">
      <c r="A902" s="93"/>
      <c r="B902" s="94"/>
      <c r="C902" s="95"/>
      <c r="D902"/>
      <c r="E902"/>
      <c r="F902"/>
      <c r="G902"/>
      <c r="H902"/>
      <c r="I902"/>
      <c r="J902" s="112" t="e">
        <f t="shared" si="41"/>
        <v>#DIV/0!</v>
      </c>
      <c r="K902" s="112" t="e">
        <f t="shared" si="42"/>
        <v>#DIV/0!</v>
      </c>
      <c r="L902"/>
      <c r="M902"/>
      <c r="O902"/>
      <c r="P902"/>
    </row>
    <row r="903" spans="1:16" x14ac:dyDescent="0.25">
      <c r="A903" s="93"/>
      <c r="B903" s="94"/>
      <c r="C903" s="95"/>
      <c r="D903"/>
      <c r="E903"/>
      <c r="F903"/>
      <c r="G903"/>
      <c r="H903"/>
      <c r="I903"/>
      <c r="J903" s="112" t="e">
        <f t="shared" si="41"/>
        <v>#DIV/0!</v>
      </c>
      <c r="K903" s="112" t="e">
        <f t="shared" si="42"/>
        <v>#DIV/0!</v>
      </c>
      <c r="L903"/>
      <c r="M903"/>
      <c r="O903"/>
      <c r="P903"/>
    </row>
    <row r="904" spans="1:16" x14ac:dyDescent="0.25">
      <c r="A904" s="93"/>
      <c r="B904" s="94"/>
      <c r="C904" s="95"/>
      <c r="D904"/>
      <c r="E904"/>
      <c r="F904"/>
      <c r="G904"/>
      <c r="H904"/>
      <c r="I904"/>
      <c r="J904" s="112" t="e">
        <f t="shared" si="41"/>
        <v>#DIV/0!</v>
      </c>
      <c r="K904" s="112" t="e">
        <f t="shared" si="42"/>
        <v>#DIV/0!</v>
      </c>
      <c r="L904"/>
      <c r="M904"/>
      <c r="O904"/>
      <c r="P904"/>
    </row>
    <row r="905" spans="1:16" x14ac:dyDescent="0.25">
      <c r="A905" s="93"/>
      <c r="B905" s="94"/>
      <c r="C905" s="95"/>
      <c r="D905"/>
      <c r="E905"/>
      <c r="F905"/>
      <c r="G905"/>
      <c r="H905"/>
      <c r="I905"/>
      <c r="J905" s="112" t="e">
        <f t="shared" si="41"/>
        <v>#DIV/0!</v>
      </c>
      <c r="K905" s="112" t="e">
        <f t="shared" si="42"/>
        <v>#DIV/0!</v>
      </c>
      <c r="L905"/>
      <c r="M905"/>
      <c r="O905"/>
      <c r="P905"/>
    </row>
    <row r="906" spans="1:16" x14ac:dyDescent="0.25">
      <c r="A906" s="93"/>
      <c r="B906" s="94"/>
      <c r="C906" s="95"/>
      <c r="D906"/>
      <c r="E906"/>
      <c r="F906"/>
      <c r="G906"/>
      <c r="H906"/>
      <c r="I906"/>
      <c r="J906" s="112" t="e">
        <f t="shared" si="41"/>
        <v>#DIV/0!</v>
      </c>
      <c r="K906" s="112" t="e">
        <f t="shared" si="42"/>
        <v>#DIV/0!</v>
      </c>
      <c r="L906"/>
      <c r="M906"/>
      <c r="O906"/>
      <c r="P906"/>
    </row>
    <row r="907" spans="1:16" x14ac:dyDescent="0.25">
      <c r="A907" s="93"/>
      <c r="B907" s="94"/>
      <c r="C907" s="95"/>
      <c r="D907"/>
      <c r="E907"/>
      <c r="F907"/>
      <c r="G907"/>
      <c r="H907"/>
      <c r="I907"/>
      <c r="J907" s="112" t="e">
        <f t="shared" si="41"/>
        <v>#DIV/0!</v>
      </c>
      <c r="K907" s="112" t="e">
        <f t="shared" si="42"/>
        <v>#DIV/0!</v>
      </c>
      <c r="L907"/>
      <c r="M907"/>
      <c r="O907"/>
      <c r="P907"/>
    </row>
    <row r="908" spans="1:16" x14ac:dyDescent="0.25">
      <c r="A908" s="93"/>
      <c r="B908" s="94"/>
      <c r="C908" s="95"/>
      <c r="D908"/>
      <c r="E908"/>
      <c r="F908"/>
      <c r="G908"/>
      <c r="H908"/>
      <c r="I908"/>
      <c r="J908" s="112" t="e">
        <f t="shared" si="41"/>
        <v>#DIV/0!</v>
      </c>
      <c r="K908" s="112" t="e">
        <f t="shared" si="42"/>
        <v>#DIV/0!</v>
      </c>
      <c r="L908"/>
      <c r="M908"/>
      <c r="O908"/>
      <c r="P908"/>
    </row>
    <row r="909" spans="1:16" x14ac:dyDescent="0.25">
      <c r="A909" s="93"/>
      <c r="B909" s="94"/>
      <c r="C909" s="95"/>
      <c r="D909"/>
      <c r="E909"/>
      <c r="F909"/>
      <c r="G909"/>
      <c r="H909"/>
      <c r="I909"/>
      <c r="J909" s="112" t="e">
        <f t="shared" si="41"/>
        <v>#DIV/0!</v>
      </c>
      <c r="K909" s="112" t="e">
        <f t="shared" si="42"/>
        <v>#DIV/0!</v>
      </c>
      <c r="L909"/>
      <c r="M909"/>
      <c r="O909"/>
      <c r="P909"/>
    </row>
    <row r="910" spans="1:16" x14ac:dyDescent="0.25">
      <c r="A910" s="93"/>
      <c r="B910" s="94"/>
      <c r="C910" s="95"/>
      <c r="D910"/>
      <c r="E910"/>
      <c r="F910"/>
      <c r="G910"/>
      <c r="H910"/>
      <c r="I910"/>
      <c r="J910" s="112" t="e">
        <f t="shared" si="41"/>
        <v>#DIV/0!</v>
      </c>
      <c r="K910" s="112" t="e">
        <f t="shared" si="42"/>
        <v>#DIV/0!</v>
      </c>
      <c r="L910"/>
      <c r="M910"/>
      <c r="O910"/>
      <c r="P910"/>
    </row>
    <row r="911" spans="1:16" x14ac:dyDescent="0.25">
      <c r="A911" s="93"/>
      <c r="B911" s="94"/>
      <c r="C911" s="95"/>
      <c r="D911"/>
      <c r="E911"/>
      <c r="F911"/>
      <c r="G911"/>
      <c r="H911"/>
      <c r="I911"/>
      <c r="J911" s="112" t="e">
        <f t="shared" si="41"/>
        <v>#DIV/0!</v>
      </c>
      <c r="K911" s="112" t="e">
        <f t="shared" si="42"/>
        <v>#DIV/0!</v>
      </c>
      <c r="L911"/>
      <c r="M911"/>
      <c r="O911"/>
      <c r="P911"/>
    </row>
    <row r="912" spans="1:16" x14ac:dyDescent="0.25">
      <c r="A912" s="93"/>
      <c r="B912" s="94"/>
      <c r="C912" s="95"/>
      <c r="D912"/>
      <c r="E912"/>
      <c r="F912"/>
      <c r="G912"/>
      <c r="H912"/>
      <c r="I912"/>
      <c r="J912" s="112" t="e">
        <f t="shared" si="41"/>
        <v>#DIV/0!</v>
      </c>
      <c r="K912" s="112" t="e">
        <f t="shared" si="42"/>
        <v>#DIV/0!</v>
      </c>
      <c r="L912"/>
      <c r="M912"/>
      <c r="O912"/>
      <c r="P912"/>
    </row>
    <row r="913" spans="1:16" x14ac:dyDescent="0.25">
      <c r="A913" s="93"/>
      <c r="B913" s="94"/>
      <c r="C913" s="95"/>
      <c r="D913"/>
      <c r="E913"/>
      <c r="F913"/>
      <c r="G913"/>
      <c r="H913"/>
      <c r="I913"/>
      <c r="J913" s="112" t="e">
        <f t="shared" si="41"/>
        <v>#DIV/0!</v>
      </c>
      <c r="K913" s="112" t="e">
        <f t="shared" si="42"/>
        <v>#DIV/0!</v>
      </c>
      <c r="L913"/>
      <c r="M913"/>
      <c r="O913"/>
      <c r="P913"/>
    </row>
    <row r="914" spans="1:16" x14ac:dyDescent="0.25">
      <c r="A914" s="93"/>
      <c r="B914" s="94"/>
      <c r="C914" s="95"/>
      <c r="D914"/>
      <c r="E914"/>
      <c r="F914"/>
      <c r="G914"/>
      <c r="H914"/>
      <c r="I914"/>
      <c r="J914" s="112" t="e">
        <f t="shared" si="41"/>
        <v>#DIV/0!</v>
      </c>
      <c r="K914" s="112" t="e">
        <f t="shared" si="42"/>
        <v>#DIV/0!</v>
      </c>
      <c r="L914"/>
      <c r="M914"/>
      <c r="O914"/>
      <c r="P914"/>
    </row>
    <row r="915" spans="1:16" x14ac:dyDescent="0.25">
      <c r="A915" s="93"/>
      <c r="B915" s="94"/>
      <c r="C915" s="95"/>
      <c r="D915"/>
      <c r="E915"/>
      <c r="F915"/>
      <c r="G915"/>
      <c r="H915"/>
      <c r="I915"/>
      <c r="J915" s="112" t="e">
        <f t="shared" si="41"/>
        <v>#DIV/0!</v>
      </c>
      <c r="K915" s="112" t="e">
        <f t="shared" si="42"/>
        <v>#DIV/0!</v>
      </c>
      <c r="L915"/>
      <c r="M915"/>
      <c r="O915"/>
      <c r="P915"/>
    </row>
    <row r="916" spans="1:16" x14ac:dyDescent="0.25">
      <c r="A916" s="93"/>
      <c r="B916" s="94"/>
      <c r="C916" s="95"/>
      <c r="D916"/>
      <c r="E916"/>
      <c r="F916"/>
      <c r="G916"/>
      <c r="H916"/>
      <c r="I916"/>
      <c r="J916" s="112" t="e">
        <f t="shared" si="41"/>
        <v>#DIV/0!</v>
      </c>
      <c r="K916" s="112" t="e">
        <f t="shared" si="42"/>
        <v>#DIV/0!</v>
      </c>
      <c r="L916"/>
      <c r="M916"/>
      <c r="O916"/>
      <c r="P916"/>
    </row>
    <row r="917" spans="1:16" x14ac:dyDescent="0.25">
      <c r="A917" s="93"/>
      <c r="B917" s="94"/>
      <c r="C917" s="95"/>
      <c r="D917"/>
      <c r="E917"/>
      <c r="F917"/>
      <c r="G917"/>
      <c r="H917"/>
      <c r="I917"/>
      <c r="J917" s="112" t="e">
        <f t="shared" si="41"/>
        <v>#DIV/0!</v>
      </c>
      <c r="K917" s="112" t="e">
        <f t="shared" si="42"/>
        <v>#DIV/0!</v>
      </c>
      <c r="L917"/>
      <c r="M917"/>
      <c r="O917"/>
      <c r="P917"/>
    </row>
    <row r="918" spans="1:16" x14ac:dyDescent="0.25">
      <c r="A918" s="93"/>
      <c r="B918" s="94"/>
      <c r="C918" s="95"/>
      <c r="D918"/>
      <c r="E918"/>
      <c r="F918"/>
      <c r="G918"/>
      <c r="H918"/>
      <c r="I918"/>
      <c r="J918" s="112" t="e">
        <f t="shared" si="41"/>
        <v>#DIV/0!</v>
      </c>
      <c r="K918" s="112" t="e">
        <f t="shared" si="42"/>
        <v>#DIV/0!</v>
      </c>
      <c r="L918"/>
      <c r="M918"/>
      <c r="O918"/>
      <c r="P918"/>
    </row>
    <row r="919" spans="1:16" x14ac:dyDescent="0.25">
      <c r="A919" s="93"/>
      <c r="B919" s="94"/>
      <c r="C919" s="95"/>
      <c r="D919"/>
      <c r="E919"/>
      <c r="F919"/>
      <c r="G919"/>
      <c r="H919"/>
      <c r="I919"/>
      <c r="J919" s="112" t="e">
        <f t="shared" si="41"/>
        <v>#DIV/0!</v>
      </c>
      <c r="K919" s="112" t="e">
        <f t="shared" si="42"/>
        <v>#DIV/0!</v>
      </c>
      <c r="L919"/>
      <c r="M919"/>
      <c r="O919"/>
      <c r="P919"/>
    </row>
    <row r="920" spans="1:16" x14ac:dyDescent="0.25">
      <c r="A920" s="93"/>
      <c r="B920" s="94"/>
      <c r="C920" s="95"/>
      <c r="D920"/>
      <c r="E920"/>
      <c r="F920"/>
      <c r="G920"/>
      <c r="H920"/>
      <c r="I920"/>
      <c r="J920" s="112" t="e">
        <f t="shared" si="41"/>
        <v>#DIV/0!</v>
      </c>
      <c r="K920" s="112" t="e">
        <f t="shared" si="42"/>
        <v>#DIV/0!</v>
      </c>
      <c r="L920"/>
      <c r="M920"/>
      <c r="O920"/>
      <c r="P920"/>
    </row>
    <row r="921" spans="1:16" x14ac:dyDescent="0.25">
      <c r="A921" s="93"/>
      <c r="B921" s="94"/>
      <c r="C921" s="95"/>
      <c r="D921"/>
      <c r="E921"/>
      <c r="F921"/>
      <c r="G921"/>
      <c r="H921"/>
      <c r="I921"/>
      <c r="J921" s="112" t="e">
        <f t="shared" si="41"/>
        <v>#DIV/0!</v>
      </c>
      <c r="K921" s="112" t="e">
        <f t="shared" si="42"/>
        <v>#DIV/0!</v>
      </c>
      <c r="L921"/>
      <c r="M921"/>
      <c r="O921"/>
      <c r="P921"/>
    </row>
    <row r="922" spans="1:16" x14ac:dyDescent="0.25">
      <c r="A922" s="93"/>
      <c r="B922" s="94"/>
      <c r="C922" s="95"/>
      <c r="D922"/>
      <c r="E922"/>
      <c r="F922"/>
      <c r="G922"/>
      <c r="H922"/>
      <c r="I922"/>
      <c r="J922" s="112" t="e">
        <f t="shared" si="41"/>
        <v>#DIV/0!</v>
      </c>
      <c r="K922" s="112" t="e">
        <f t="shared" si="42"/>
        <v>#DIV/0!</v>
      </c>
      <c r="L922"/>
      <c r="M922"/>
      <c r="O922"/>
      <c r="P922"/>
    </row>
    <row r="923" spans="1:16" x14ac:dyDescent="0.25">
      <c r="A923" s="93"/>
      <c r="B923" s="94"/>
      <c r="C923" s="95"/>
      <c r="D923"/>
      <c r="E923"/>
      <c r="F923"/>
      <c r="G923"/>
      <c r="H923"/>
      <c r="I923"/>
      <c r="J923" s="112" t="e">
        <f t="shared" si="41"/>
        <v>#DIV/0!</v>
      </c>
      <c r="K923" s="112" t="e">
        <f t="shared" si="42"/>
        <v>#DIV/0!</v>
      </c>
      <c r="L923"/>
      <c r="M923"/>
      <c r="O923"/>
      <c r="P923"/>
    </row>
    <row r="924" spans="1:16" x14ac:dyDescent="0.25">
      <c r="A924" s="93"/>
      <c r="B924" s="94"/>
      <c r="C924" s="95"/>
      <c r="D924"/>
      <c r="E924"/>
      <c r="F924"/>
      <c r="G924"/>
      <c r="H924"/>
      <c r="I924"/>
      <c r="J924" s="112" t="e">
        <f t="shared" si="41"/>
        <v>#DIV/0!</v>
      </c>
      <c r="K924" s="112" t="e">
        <f t="shared" si="42"/>
        <v>#DIV/0!</v>
      </c>
      <c r="L924"/>
      <c r="M924"/>
      <c r="O924"/>
      <c r="P924"/>
    </row>
    <row r="925" spans="1:16" x14ac:dyDescent="0.25">
      <c r="A925" s="93"/>
      <c r="B925" s="94"/>
      <c r="C925" s="95"/>
      <c r="D925"/>
      <c r="E925"/>
      <c r="F925"/>
      <c r="G925"/>
      <c r="H925"/>
      <c r="I925"/>
      <c r="J925" s="112" t="e">
        <f t="shared" si="41"/>
        <v>#DIV/0!</v>
      </c>
      <c r="K925" s="112" t="e">
        <f t="shared" si="42"/>
        <v>#DIV/0!</v>
      </c>
      <c r="L925"/>
      <c r="M925"/>
      <c r="O925"/>
      <c r="P925"/>
    </row>
    <row r="926" spans="1:16" x14ac:dyDescent="0.25">
      <c r="A926" s="93"/>
      <c r="B926" s="94"/>
      <c r="C926" s="95"/>
      <c r="D926"/>
      <c r="E926"/>
      <c r="F926"/>
      <c r="G926"/>
      <c r="H926"/>
      <c r="I926"/>
      <c r="J926" s="112" t="e">
        <f t="shared" si="41"/>
        <v>#DIV/0!</v>
      </c>
      <c r="K926" s="112" t="e">
        <f t="shared" si="42"/>
        <v>#DIV/0!</v>
      </c>
      <c r="L926"/>
      <c r="M926"/>
      <c r="O926"/>
      <c r="P926"/>
    </row>
    <row r="927" spans="1:16" x14ac:dyDescent="0.25">
      <c r="A927" s="93"/>
      <c r="B927" s="94"/>
      <c r="C927" s="95"/>
      <c r="D927"/>
      <c r="E927"/>
      <c r="F927"/>
      <c r="G927"/>
      <c r="H927"/>
      <c r="I927"/>
      <c r="J927" s="112" t="e">
        <f t="shared" si="41"/>
        <v>#DIV/0!</v>
      </c>
      <c r="K927" s="112" t="e">
        <f t="shared" si="42"/>
        <v>#DIV/0!</v>
      </c>
      <c r="L927"/>
      <c r="M927"/>
      <c r="O927"/>
      <c r="P927"/>
    </row>
    <row r="928" spans="1:16" x14ac:dyDescent="0.25">
      <c r="A928" s="93"/>
      <c r="B928" s="94"/>
      <c r="C928" s="95"/>
      <c r="D928"/>
      <c r="E928"/>
      <c r="F928"/>
      <c r="G928"/>
      <c r="H928"/>
      <c r="I928"/>
      <c r="J928" s="112" t="e">
        <f t="shared" si="41"/>
        <v>#DIV/0!</v>
      </c>
      <c r="K928" s="112" t="e">
        <f t="shared" si="42"/>
        <v>#DIV/0!</v>
      </c>
      <c r="L928"/>
      <c r="M928"/>
      <c r="O928"/>
      <c r="P928"/>
    </row>
    <row r="929" spans="1:16" x14ac:dyDescent="0.25">
      <c r="A929" s="93"/>
      <c r="B929" s="94"/>
      <c r="C929" s="95"/>
      <c r="D929"/>
      <c r="E929"/>
      <c r="F929"/>
      <c r="G929"/>
      <c r="H929"/>
      <c r="I929"/>
      <c r="J929" s="112" t="e">
        <f t="shared" si="41"/>
        <v>#DIV/0!</v>
      </c>
      <c r="K929" s="112" t="e">
        <f t="shared" si="42"/>
        <v>#DIV/0!</v>
      </c>
      <c r="L929"/>
      <c r="M929"/>
      <c r="O929"/>
      <c r="P929"/>
    </row>
    <row r="930" spans="1:16" x14ac:dyDescent="0.25">
      <c r="A930" s="93"/>
      <c r="B930" s="94"/>
      <c r="C930" s="95"/>
      <c r="D930"/>
      <c r="E930"/>
      <c r="F930"/>
      <c r="G930"/>
      <c r="H930"/>
      <c r="I930"/>
      <c r="J930" s="112" t="e">
        <f t="shared" si="41"/>
        <v>#DIV/0!</v>
      </c>
      <c r="K930" s="112" t="e">
        <f t="shared" si="42"/>
        <v>#DIV/0!</v>
      </c>
      <c r="L930"/>
      <c r="M930"/>
      <c r="O930"/>
      <c r="P930"/>
    </row>
    <row r="931" spans="1:16" x14ac:dyDescent="0.25">
      <c r="A931" s="93"/>
      <c r="B931" s="94"/>
      <c r="C931" s="95"/>
      <c r="D931"/>
      <c r="E931"/>
      <c r="F931"/>
      <c r="G931"/>
      <c r="H931"/>
      <c r="I931"/>
      <c r="J931" s="112" t="e">
        <f t="shared" si="41"/>
        <v>#DIV/0!</v>
      </c>
      <c r="K931" s="112" t="e">
        <f t="shared" si="42"/>
        <v>#DIV/0!</v>
      </c>
      <c r="L931"/>
      <c r="M931"/>
      <c r="O931"/>
      <c r="P931"/>
    </row>
    <row r="932" spans="1:16" x14ac:dyDescent="0.25">
      <c r="A932" s="93"/>
      <c r="B932" s="94"/>
      <c r="C932" s="95"/>
      <c r="D932"/>
      <c r="E932"/>
      <c r="F932"/>
      <c r="G932"/>
      <c r="H932"/>
      <c r="I932"/>
      <c r="J932" s="112" t="e">
        <f t="shared" si="41"/>
        <v>#DIV/0!</v>
      </c>
      <c r="K932" s="112" t="e">
        <f t="shared" si="42"/>
        <v>#DIV/0!</v>
      </c>
      <c r="L932"/>
      <c r="M932"/>
      <c r="O932"/>
      <c r="P932"/>
    </row>
    <row r="933" spans="1:16" x14ac:dyDescent="0.25">
      <c r="A933" s="93"/>
      <c r="B933" s="94"/>
      <c r="C933" s="95"/>
      <c r="D933"/>
      <c r="E933"/>
      <c r="F933"/>
      <c r="G933"/>
      <c r="H933"/>
      <c r="I933"/>
      <c r="J933" s="112" t="e">
        <f t="shared" si="41"/>
        <v>#DIV/0!</v>
      </c>
      <c r="K933" s="112" t="e">
        <f t="shared" si="42"/>
        <v>#DIV/0!</v>
      </c>
      <c r="L933"/>
      <c r="M933"/>
      <c r="O933"/>
      <c r="P933"/>
    </row>
    <row r="934" spans="1:16" x14ac:dyDescent="0.25">
      <c r="A934" s="93"/>
      <c r="B934" s="94"/>
      <c r="C934" s="95"/>
      <c r="D934"/>
      <c r="E934"/>
      <c r="F934"/>
      <c r="G934"/>
      <c r="H934"/>
      <c r="I934"/>
      <c r="J934" s="112" t="e">
        <f t="shared" si="41"/>
        <v>#DIV/0!</v>
      </c>
      <c r="K934" s="112" t="e">
        <f t="shared" si="42"/>
        <v>#DIV/0!</v>
      </c>
      <c r="L934"/>
      <c r="M934"/>
      <c r="O934"/>
      <c r="P934"/>
    </row>
    <row r="935" spans="1:16" x14ac:dyDescent="0.25">
      <c r="A935" s="93"/>
      <c r="B935" s="94"/>
      <c r="C935" s="95"/>
      <c r="D935"/>
      <c r="E935"/>
      <c r="F935"/>
      <c r="G935"/>
      <c r="H935"/>
      <c r="I935"/>
      <c r="J935" s="112" t="e">
        <f t="shared" si="41"/>
        <v>#DIV/0!</v>
      </c>
      <c r="K935" s="112" t="e">
        <f t="shared" si="42"/>
        <v>#DIV/0!</v>
      </c>
      <c r="L935"/>
      <c r="M935"/>
      <c r="O935"/>
      <c r="P935"/>
    </row>
    <row r="936" spans="1:16" x14ac:dyDescent="0.25">
      <c r="A936" s="93"/>
      <c r="B936" s="94"/>
      <c r="C936" s="95"/>
      <c r="D936"/>
      <c r="E936"/>
      <c r="F936"/>
      <c r="G936"/>
      <c r="H936"/>
      <c r="I936"/>
      <c r="J936" s="112" t="e">
        <f t="shared" si="41"/>
        <v>#DIV/0!</v>
      </c>
      <c r="K936" s="112" t="e">
        <f t="shared" si="42"/>
        <v>#DIV/0!</v>
      </c>
      <c r="L936"/>
      <c r="M936"/>
      <c r="O936"/>
      <c r="P936"/>
    </row>
    <row r="937" spans="1:16" x14ac:dyDescent="0.25">
      <c r="A937" s="93"/>
      <c r="B937" s="94"/>
      <c r="C937" s="95"/>
      <c r="D937"/>
      <c r="E937"/>
      <c r="F937"/>
      <c r="G937"/>
      <c r="H937"/>
      <c r="I937"/>
      <c r="J937" s="112" t="e">
        <f t="shared" si="41"/>
        <v>#DIV/0!</v>
      </c>
      <c r="K937" s="112" t="e">
        <f t="shared" si="42"/>
        <v>#DIV/0!</v>
      </c>
      <c r="L937"/>
      <c r="M937"/>
      <c r="O937"/>
      <c r="P937"/>
    </row>
    <row r="938" spans="1:16" x14ac:dyDescent="0.25">
      <c r="A938" s="93"/>
      <c r="B938" s="94"/>
      <c r="C938" s="95"/>
      <c r="D938"/>
      <c r="E938"/>
      <c r="F938"/>
      <c r="G938"/>
      <c r="H938"/>
      <c r="I938"/>
      <c r="J938" s="112" t="e">
        <f t="shared" si="41"/>
        <v>#DIV/0!</v>
      </c>
      <c r="K938" s="112" t="e">
        <f t="shared" si="42"/>
        <v>#DIV/0!</v>
      </c>
      <c r="L938"/>
      <c r="M938"/>
      <c r="O938"/>
      <c r="P938"/>
    </row>
    <row r="939" spans="1:16" x14ac:dyDescent="0.25">
      <c r="A939" s="93"/>
      <c r="B939" s="94"/>
      <c r="C939" s="95"/>
      <c r="D939"/>
      <c r="E939"/>
      <c r="F939"/>
      <c r="G939"/>
      <c r="H939"/>
      <c r="I939"/>
      <c r="J939" s="112" t="e">
        <f t="shared" si="41"/>
        <v>#DIV/0!</v>
      </c>
      <c r="K939" s="112" t="e">
        <f t="shared" si="42"/>
        <v>#DIV/0!</v>
      </c>
      <c r="L939"/>
      <c r="M939"/>
      <c r="O939"/>
      <c r="P939"/>
    </row>
    <row r="940" spans="1:16" x14ac:dyDescent="0.25">
      <c r="A940" s="93"/>
      <c r="B940" s="94"/>
      <c r="C940" s="95"/>
      <c r="D940"/>
      <c r="E940"/>
      <c r="F940"/>
      <c r="G940"/>
      <c r="H940"/>
      <c r="I940"/>
      <c r="J940" s="112" t="e">
        <f t="shared" si="41"/>
        <v>#DIV/0!</v>
      </c>
      <c r="K940" s="112" t="e">
        <f t="shared" si="42"/>
        <v>#DIV/0!</v>
      </c>
      <c r="L940"/>
      <c r="M940"/>
      <c r="O940"/>
      <c r="P940"/>
    </row>
    <row r="941" spans="1:16" x14ac:dyDescent="0.25">
      <c r="A941" s="93"/>
      <c r="B941" s="94"/>
      <c r="C941" s="95"/>
      <c r="D941"/>
      <c r="E941"/>
      <c r="F941"/>
      <c r="G941"/>
      <c r="H941"/>
      <c r="I941"/>
      <c r="J941" s="112" t="e">
        <f t="shared" si="41"/>
        <v>#DIV/0!</v>
      </c>
      <c r="K941" s="112" t="e">
        <f t="shared" si="42"/>
        <v>#DIV/0!</v>
      </c>
      <c r="L941"/>
      <c r="M941"/>
      <c r="O941"/>
      <c r="P941"/>
    </row>
    <row r="942" spans="1:16" x14ac:dyDescent="0.25">
      <c r="A942" s="93"/>
      <c r="B942" s="94"/>
      <c r="C942" s="95"/>
      <c r="D942"/>
      <c r="E942"/>
      <c r="F942"/>
      <c r="G942"/>
      <c r="H942"/>
      <c r="I942"/>
      <c r="J942" s="112" t="e">
        <f t="shared" si="41"/>
        <v>#DIV/0!</v>
      </c>
      <c r="K942" s="112" t="e">
        <f t="shared" si="42"/>
        <v>#DIV/0!</v>
      </c>
      <c r="L942"/>
      <c r="M942"/>
      <c r="O942"/>
      <c r="P942"/>
    </row>
    <row r="943" spans="1:16" x14ac:dyDescent="0.25">
      <c r="A943" s="93"/>
      <c r="B943" s="94"/>
      <c r="C943" s="95"/>
      <c r="D943"/>
      <c r="E943"/>
      <c r="F943"/>
      <c r="G943"/>
      <c r="H943"/>
      <c r="I943"/>
      <c r="J943" s="112" t="e">
        <f t="shared" si="41"/>
        <v>#DIV/0!</v>
      </c>
      <c r="K943" s="112" t="e">
        <f t="shared" si="42"/>
        <v>#DIV/0!</v>
      </c>
      <c r="L943"/>
      <c r="M943"/>
      <c r="O943"/>
      <c r="P943"/>
    </row>
    <row r="944" spans="1:16" x14ac:dyDescent="0.25">
      <c r="A944" s="93"/>
      <c r="B944" s="94"/>
      <c r="C944" s="95"/>
      <c r="D944"/>
      <c r="E944"/>
      <c r="F944"/>
      <c r="G944"/>
      <c r="H944"/>
      <c r="I944"/>
      <c r="J944" s="112" t="e">
        <f t="shared" si="41"/>
        <v>#DIV/0!</v>
      </c>
      <c r="K944" s="112" t="e">
        <f t="shared" si="42"/>
        <v>#DIV/0!</v>
      </c>
      <c r="L944"/>
      <c r="M944"/>
      <c r="O944"/>
      <c r="P944"/>
    </row>
    <row r="945" spans="1:16" x14ac:dyDescent="0.25">
      <c r="A945" s="93"/>
      <c r="B945" s="94"/>
      <c r="C945" s="95"/>
      <c r="D945"/>
      <c r="E945"/>
      <c r="F945"/>
      <c r="G945"/>
      <c r="H945"/>
      <c r="I945"/>
      <c r="J945" s="112" t="e">
        <f t="shared" si="41"/>
        <v>#DIV/0!</v>
      </c>
      <c r="K945" s="112" t="e">
        <f t="shared" si="42"/>
        <v>#DIV/0!</v>
      </c>
      <c r="L945"/>
      <c r="M945"/>
      <c r="O945"/>
      <c r="P945"/>
    </row>
    <row r="946" spans="1:16" x14ac:dyDescent="0.25">
      <c r="A946" s="93"/>
      <c r="B946" s="94"/>
      <c r="C946" s="95"/>
      <c r="D946"/>
      <c r="E946"/>
      <c r="F946"/>
      <c r="G946"/>
      <c r="H946"/>
      <c r="I946"/>
      <c r="J946" s="112" t="e">
        <f t="shared" si="41"/>
        <v>#DIV/0!</v>
      </c>
      <c r="K946" s="112" t="e">
        <f t="shared" si="42"/>
        <v>#DIV/0!</v>
      </c>
      <c r="L946"/>
      <c r="M946"/>
      <c r="O946"/>
      <c r="P946"/>
    </row>
    <row r="947" spans="1:16" x14ac:dyDescent="0.25">
      <c r="A947" s="93"/>
      <c r="B947" s="94"/>
      <c r="C947" s="95"/>
      <c r="D947"/>
      <c r="E947"/>
      <c r="F947"/>
      <c r="G947"/>
      <c r="H947"/>
      <c r="I947"/>
      <c r="J947" s="112" t="e">
        <f t="shared" si="41"/>
        <v>#DIV/0!</v>
      </c>
      <c r="K947" s="112" t="e">
        <f t="shared" si="42"/>
        <v>#DIV/0!</v>
      </c>
      <c r="L947"/>
      <c r="M947"/>
      <c r="O947"/>
      <c r="P947"/>
    </row>
    <row r="948" spans="1:16" x14ac:dyDescent="0.25">
      <c r="A948" s="93"/>
      <c r="B948" s="94"/>
      <c r="C948" s="95"/>
      <c r="D948"/>
      <c r="E948"/>
      <c r="F948"/>
      <c r="G948"/>
      <c r="H948"/>
      <c r="I948"/>
      <c r="J948" s="112" t="e">
        <f t="shared" si="41"/>
        <v>#DIV/0!</v>
      </c>
      <c r="K948" s="112" t="e">
        <f t="shared" si="42"/>
        <v>#DIV/0!</v>
      </c>
      <c r="L948"/>
      <c r="M948"/>
      <c r="O948"/>
      <c r="P948"/>
    </row>
    <row r="949" spans="1:16" x14ac:dyDescent="0.25">
      <c r="A949" s="93"/>
      <c r="B949" s="94"/>
      <c r="C949" s="95"/>
      <c r="D949"/>
      <c r="E949"/>
      <c r="F949"/>
      <c r="G949"/>
      <c r="H949"/>
      <c r="I949"/>
      <c r="J949" s="112" t="e">
        <f t="shared" si="41"/>
        <v>#DIV/0!</v>
      </c>
      <c r="K949" s="112" t="e">
        <f t="shared" si="42"/>
        <v>#DIV/0!</v>
      </c>
      <c r="L949"/>
      <c r="M949"/>
      <c r="O949"/>
      <c r="P949"/>
    </row>
    <row r="950" spans="1:16" x14ac:dyDescent="0.25">
      <c r="A950" s="93"/>
      <c r="B950" s="94"/>
      <c r="C950" s="95"/>
      <c r="D950"/>
      <c r="E950"/>
      <c r="F950"/>
      <c r="G950"/>
      <c r="H950"/>
      <c r="I950"/>
      <c r="J950" s="112" t="e">
        <f t="shared" si="41"/>
        <v>#DIV/0!</v>
      </c>
      <c r="K950" s="112" t="e">
        <f t="shared" si="42"/>
        <v>#DIV/0!</v>
      </c>
      <c r="L950"/>
      <c r="M950"/>
      <c r="O950"/>
      <c r="P950"/>
    </row>
    <row r="951" spans="1:16" x14ac:dyDescent="0.25">
      <c r="A951" s="93"/>
      <c r="B951" s="94"/>
      <c r="C951" s="95"/>
      <c r="D951"/>
      <c r="E951"/>
      <c r="F951"/>
      <c r="G951"/>
      <c r="H951"/>
      <c r="I951"/>
      <c r="J951" s="112" t="e">
        <f t="shared" si="41"/>
        <v>#DIV/0!</v>
      </c>
      <c r="K951" s="112" t="e">
        <f t="shared" si="42"/>
        <v>#DIV/0!</v>
      </c>
      <c r="L951"/>
      <c r="M951"/>
      <c r="O951"/>
      <c r="P951"/>
    </row>
    <row r="952" spans="1:16" x14ac:dyDescent="0.25">
      <c r="A952" s="93"/>
      <c r="B952" s="94"/>
      <c r="C952" s="95"/>
      <c r="D952"/>
      <c r="E952"/>
      <c r="F952"/>
      <c r="G952"/>
      <c r="H952"/>
      <c r="I952"/>
      <c r="J952" s="112" t="e">
        <f t="shared" si="41"/>
        <v>#DIV/0!</v>
      </c>
      <c r="K952" s="112" t="e">
        <f t="shared" si="42"/>
        <v>#DIV/0!</v>
      </c>
      <c r="L952"/>
      <c r="M952"/>
      <c r="O952"/>
      <c r="P952"/>
    </row>
    <row r="953" spans="1:16" x14ac:dyDescent="0.25">
      <c r="A953" s="93"/>
      <c r="B953" s="94"/>
      <c r="C953" s="95"/>
      <c r="D953"/>
      <c r="E953"/>
      <c r="F953"/>
      <c r="G953"/>
      <c r="H953"/>
      <c r="I953"/>
      <c r="J953" s="112" t="e">
        <f t="shared" si="41"/>
        <v>#DIV/0!</v>
      </c>
      <c r="K953" s="112" t="e">
        <f t="shared" si="42"/>
        <v>#DIV/0!</v>
      </c>
      <c r="L953"/>
      <c r="M953"/>
      <c r="O953"/>
      <c r="P953"/>
    </row>
    <row r="954" spans="1:16" x14ac:dyDescent="0.25">
      <c r="A954" s="93"/>
      <c r="B954" s="94"/>
      <c r="C954" s="95"/>
      <c r="D954"/>
      <c r="E954"/>
      <c r="F954"/>
      <c r="G954"/>
      <c r="H954"/>
      <c r="I954"/>
      <c r="J954" s="112" t="e">
        <f t="shared" si="41"/>
        <v>#DIV/0!</v>
      </c>
      <c r="K954" s="112" t="e">
        <f t="shared" si="42"/>
        <v>#DIV/0!</v>
      </c>
      <c r="L954"/>
      <c r="M954"/>
      <c r="O954"/>
      <c r="P954"/>
    </row>
    <row r="955" spans="1:16" x14ac:dyDescent="0.25">
      <c r="A955" s="93"/>
      <c r="B955" s="94"/>
      <c r="C955" s="95"/>
      <c r="D955"/>
      <c r="E955"/>
      <c r="F955"/>
      <c r="G955"/>
      <c r="H955"/>
      <c r="I955"/>
      <c r="J955" s="112" t="e">
        <f t="shared" si="41"/>
        <v>#DIV/0!</v>
      </c>
      <c r="K955" s="112" t="e">
        <f t="shared" si="42"/>
        <v>#DIV/0!</v>
      </c>
      <c r="L955"/>
      <c r="M955"/>
      <c r="O955"/>
      <c r="P955"/>
    </row>
    <row r="956" spans="1:16" x14ac:dyDescent="0.25">
      <c r="A956" s="93"/>
      <c r="B956" s="94"/>
      <c r="C956" s="95"/>
      <c r="D956"/>
      <c r="E956"/>
      <c r="F956"/>
      <c r="G956"/>
      <c r="H956"/>
      <c r="I956"/>
      <c r="J956" s="112" t="e">
        <f t="shared" si="41"/>
        <v>#DIV/0!</v>
      </c>
      <c r="K956" s="112" t="e">
        <f t="shared" si="42"/>
        <v>#DIV/0!</v>
      </c>
      <c r="L956"/>
      <c r="M956"/>
      <c r="O956"/>
      <c r="P956"/>
    </row>
    <row r="957" spans="1:16" x14ac:dyDescent="0.25">
      <c r="A957" s="93"/>
      <c r="B957" s="94"/>
      <c r="C957" s="95"/>
      <c r="D957"/>
      <c r="E957"/>
      <c r="F957"/>
      <c r="G957"/>
      <c r="H957"/>
      <c r="I957"/>
      <c r="J957" s="112" t="e">
        <f t="shared" si="41"/>
        <v>#DIV/0!</v>
      </c>
      <c r="K957" s="112" t="e">
        <f t="shared" si="42"/>
        <v>#DIV/0!</v>
      </c>
      <c r="L957"/>
      <c r="M957"/>
      <c r="O957"/>
      <c r="P957"/>
    </row>
    <row r="958" spans="1:16" x14ac:dyDescent="0.25">
      <c r="A958" s="93"/>
      <c r="B958" s="94"/>
      <c r="C958" s="95"/>
      <c r="D958"/>
      <c r="E958"/>
      <c r="F958"/>
      <c r="G958"/>
      <c r="H958"/>
      <c r="I958"/>
      <c r="J958" s="112" t="e">
        <f t="shared" si="41"/>
        <v>#DIV/0!</v>
      </c>
      <c r="K958" s="112" t="e">
        <f t="shared" si="42"/>
        <v>#DIV/0!</v>
      </c>
      <c r="L958"/>
      <c r="M958"/>
      <c r="O958"/>
      <c r="P958"/>
    </row>
    <row r="959" spans="1:16" x14ac:dyDescent="0.25">
      <c r="A959" s="93"/>
      <c r="B959" s="94"/>
      <c r="C959" s="95"/>
      <c r="D959"/>
      <c r="E959"/>
      <c r="F959"/>
      <c r="G959"/>
      <c r="H959"/>
      <c r="I959"/>
      <c r="J959" s="112" t="e">
        <f t="shared" si="41"/>
        <v>#DIV/0!</v>
      </c>
      <c r="K959" s="112" t="e">
        <f t="shared" si="42"/>
        <v>#DIV/0!</v>
      </c>
      <c r="L959"/>
      <c r="M959"/>
      <c r="O959"/>
      <c r="P959"/>
    </row>
    <row r="960" spans="1:16" x14ac:dyDescent="0.25">
      <c r="A960" s="93"/>
      <c r="B960" s="94"/>
      <c r="C960" s="95"/>
      <c r="D960"/>
      <c r="E960"/>
      <c r="F960"/>
      <c r="G960"/>
      <c r="H960"/>
      <c r="I960"/>
      <c r="J960" s="112" t="e">
        <f t="shared" si="41"/>
        <v>#DIV/0!</v>
      </c>
      <c r="K960" s="112" t="e">
        <f t="shared" si="42"/>
        <v>#DIV/0!</v>
      </c>
      <c r="L960"/>
      <c r="M960"/>
      <c r="O960"/>
      <c r="P960"/>
    </row>
    <row r="961" spans="1:16" x14ac:dyDescent="0.25">
      <c r="A961" s="93"/>
      <c r="B961" s="94"/>
      <c r="C961" s="95"/>
      <c r="D961"/>
      <c r="E961"/>
      <c r="F961"/>
      <c r="G961"/>
      <c r="H961"/>
      <c r="I961"/>
      <c r="J961" s="112" t="e">
        <f t="shared" si="41"/>
        <v>#DIV/0!</v>
      </c>
      <c r="K961" s="112" t="e">
        <f t="shared" si="42"/>
        <v>#DIV/0!</v>
      </c>
      <c r="L961"/>
      <c r="M961"/>
      <c r="O961"/>
      <c r="P961"/>
    </row>
    <row r="962" spans="1:16" x14ac:dyDescent="0.25">
      <c r="A962" s="93"/>
      <c r="B962" s="94"/>
      <c r="C962" s="95"/>
      <c r="D962"/>
      <c r="E962"/>
      <c r="F962"/>
      <c r="G962"/>
      <c r="H962"/>
      <c r="I962"/>
      <c r="J962" s="112" t="e">
        <f t="shared" si="41"/>
        <v>#DIV/0!</v>
      </c>
      <c r="K962" s="112" t="e">
        <f t="shared" si="42"/>
        <v>#DIV/0!</v>
      </c>
      <c r="L962"/>
      <c r="M962"/>
      <c r="O962"/>
      <c r="P962"/>
    </row>
    <row r="963" spans="1:16" x14ac:dyDescent="0.25">
      <c r="A963" s="93"/>
      <c r="B963" s="94"/>
      <c r="C963" s="95"/>
      <c r="D963"/>
      <c r="E963"/>
      <c r="F963"/>
      <c r="G963"/>
      <c r="H963"/>
      <c r="I963"/>
      <c r="J963" s="112" t="e">
        <f t="shared" si="41"/>
        <v>#DIV/0!</v>
      </c>
      <c r="K963" s="112" t="e">
        <f t="shared" si="42"/>
        <v>#DIV/0!</v>
      </c>
      <c r="L963"/>
      <c r="M963"/>
      <c r="O963"/>
      <c r="P963"/>
    </row>
    <row r="964" spans="1:16" x14ac:dyDescent="0.25">
      <c r="A964" s="93"/>
      <c r="B964" s="94"/>
      <c r="C964" s="95"/>
      <c r="D964"/>
      <c r="E964"/>
      <c r="F964"/>
      <c r="G964"/>
      <c r="H964"/>
      <c r="I964"/>
      <c r="J964" s="112" t="e">
        <f t="shared" ref="J964:J1027" si="43">(B964-B965)/B965</f>
        <v>#DIV/0!</v>
      </c>
      <c r="K964" s="112" t="e">
        <f t="shared" ref="K964:K1027" si="44">(C964-C965)/C965</f>
        <v>#DIV/0!</v>
      </c>
      <c r="L964"/>
      <c r="M964"/>
      <c r="O964"/>
      <c r="P964"/>
    </row>
    <row r="965" spans="1:16" x14ac:dyDescent="0.25">
      <c r="A965" s="93"/>
      <c r="B965" s="94"/>
      <c r="C965" s="95"/>
      <c r="D965"/>
      <c r="E965"/>
      <c r="F965"/>
      <c r="G965"/>
      <c r="H965"/>
      <c r="I965"/>
      <c r="J965" s="112" t="e">
        <f t="shared" si="43"/>
        <v>#DIV/0!</v>
      </c>
      <c r="K965" s="112" t="e">
        <f t="shared" si="44"/>
        <v>#DIV/0!</v>
      </c>
      <c r="L965"/>
      <c r="M965"/>
      <c r="O965"/>
      <c r="P965"/>
    </row>
    <row r="966" spans="1:16" x14ac:dyDescent="0.25">
      <c r="A966" s="93"/>
      <c r="B966" s="94"/>
      <c r="C966" s="95"/>
      <c r="D966"/>
      <c r="E966"/>
      <c r="F966"/>
      <c r="G966"/>
      <c r="H966"/>
      <c r="I966"/>
      <c r="J966" s="112" t="e">
        <f t="shared" si="43"/>
        <v>#DIV/0!</v>
      </c>
      <c r="K966" s="112" t="e">
        <f t="shared" si="44"/>
        <v>#DIV/0!</v>
      </c>
      <c r="L966"/>
      <c r="M966"/>
      <c r="O966"/>
      <c r="P966"/>
    </row>
    <row r="967" spans="1:16" x14ac:dyDescent="0.25">
      <c r="A967" s="93"/>
      <c r="B967" s="94"/>
      <c r="C967" s="95"/>
      <c r="D967"/>
      <c r="E967"/>
      <c r="F967"/>
      <c r="G967"/>
      <c r="H967"/>
      <c r="I967"/>
      <c r="J967" s="112" t="e">
        <f t="shared" si="43"/>
        <v>#DIV/0!</v>
      </c>
      <c r="K967" s="112" t="e">
        <f t="shared" si="44"/>
        <v>#DIV/0!</v>
      </c>
      <c r="L967"/>
      <c r="M967"/>
      <c r="O967"/>
      <c r="P967"/>
    </row>
    <row r="968" spans="1:16" x14ac:dyDescent="0.25">
      <c r="A968" s="93"/>
      <c r="B968" s="94"/>
      <c r="C968" s="95"/>
      <c r="D968"/>
      <c r="E968"/>
      <c r="F968"/>
      <c r="G968"/>
      <c r="H968"/>
      <c r="I968"/>
      <c r="J968" s="112" t="e">
        <f t="shared" si="43"/>
        <v>#DIV/0!</v>
      </c>
      <c r="K968" s="112" t="e">
        <f t="shared" si="44"/>
        <v>#DIV/0!</v>
      </c>
      <c r="L968"/>
      <c r="M968"/>
      <c r="O968"/>
      <c r="P968"/>
    </row>
    <row r="969" spans="1:16" x14ac:dyDescent="0.25">
      <c r="A969" s="93"/>
      <c r="B969" s="94"/>
      <c r="C969" s="95"/>
      <c r="D969"/>
      <c r="E969"/>
      <c r="F969"/>
      <c r="G969"/>
      <c r="H969"/>
      <c r="I969"/>
      <c r="J969" s="112" t="e">
        <f t="shared" si="43"/>
        <v>#DIV/0!</v>
      </c>
      <c r="K969" s="112" t="e">
        <f t="shared" si="44"/>
        <v>#DIV/0!</v>
      </c>
      <c r="L969"/>
      <c r="M969"/>
      <c r="O969"/>
      <c r="P969"/>
    </row>
    <row r="970" spans="1:16" x14ac:dyDescent="0.25">
      <c r="A970" s="93"/>
      <c r="B970" s="94"/>
      <c r="C970" s="95"/>
      <c r="D970"/>
      <c r="E970"/>
      <c r="F970"/>
      <c r="G970"/>
      <c r="H970"/>
      <c r="I970"/>
      <c r="J970" s="112" t="e">
        <f t="shared" si="43"/>
        <v>#DIV/0!</v>
      </c>
      <c r="K970" s="112" t="e">
        <f t="shared" si="44"/>
        <v>#DIV/0!</v>
      </c>
      <c r="L970"/>
      <c r="M970"/>
      <c r="O970"/>
      <c r="P970"/>
    </row>
    <row r="971" spans="1:16" x14ac:dyDescent="0.25">
      <c r="A971" s="93"/>
      <c r="B971" s="94"/>
      <c r="C971" s="95"/>
      <c r="D971"/>
      <c r="E971"/>
      <c r="F971"/>
      <c r="G971"/>
      <c r="H971"/>
      <c r="I971"/>
      <c r="J971" s="112" t="e">
        <f t="shared" si="43"/>
        <v>#DIV/0!</v>
      </c>
      <c r="K971" s="112" t="e">
        <f t="shared" si="44"/>
        <v>#DIV/0!</v>
      </c>
      <c r="L971"/>
      <c r="M971"/>
      <c r="O971"/>
      <c r="P971"/>
    </row>
    <row r="972" spans="1:16" x14ac:dyDescent="0.25">
      <c r="A972" s="93"/>
      <c r="B972" s="94"/>
      <c r="C972" s="95"/>
      <c r="D972"/>
      <c r="E972"/>
      <c r="F972"/>
      <c r="G972"/>
      <c r="H972"/>
      <c r="I972"/>
      <c r="J972" s="112" t="e">
        <f t="shared" si="43"/>
        <v>#DIV/0!</v>
      </c>
      <c r="K972" s="112" t="e">
        <f t="shared" si="44"/>
        <v>#DIV/0!</v>
      </c>
      <c r="L972"/>
      <c r="M972"/>
      <c r="O972"/>
      <c r="P972"/>
    </row>
    <row r="973" spans="1:16" x14ac:dyDescent="0.25">
      <c r="A973" s="93"/>
      <c r="B973" s="94"/>
      <c r="C973" s="95"/>
      <c r="D973"/>
      <c r="E973"/>
      <c r="F973"/>
      <c r="G973"/>
      <c r="H973"/>
      <c r="I973"/>
      <c r="J973" s="112" t="e">
        <f t="shared" si="43"/>
        <v>#DIV/0!</v>
      </c>
      <c r="K973" s="112" t="e">
        <f t="shared" si="44"/>
        <v>#DIV/0!</v>
      </c>
      <c r="L973"/>
      <c r="M973"/>
      <c r="O973"/>
      <c r="P973"/>
    </row>
    <row r="974" spans="1:16" x14ac:dyDescent="0.25">
      <c r="A974" s="93"/>
      <c r="B974" s="94"/>
      <c r="C974" s="95"/>
      <c r="D974"/>
      <c r="E974"/>
      <c r="F974"/>
      <c r="G974"/>
      <c r="H974"/>
      <c r="I974"/>
      <c r="J974" s="112" t="e">
        <f t="shared" si="43"/>
        <v>#DIV/0!</v>
      </c>
      <c r="K974" s="112" t="e">
        <f t="shared" si="44"/>
        <v>#DIV/0!</v>
      </c>
      <c r="L974"/>
      <c r="M974"/>
      <c r="O974"/>
      <c r="P974"/>
    </row>
    <row r="975" spans="1:16" x14ac:dyDescent="0.25">
      <c r="A975" s="93"/>
      <c r="B975" s="94"/>
      <c r="C975" s="95"/>
      <c r="D975"/>
      <c r="E975"/>
      <c r="F975"/>
      <c r="G975"/>
      <c r="H975"/>
      <c r="I975"/>
      <c r="J975" s="112" t="e">
        <f t="shared" si="43"/>
        <v>#DIV/0!</v>
      </c>
      <c r="K975" s="112" t="e">
        <f t="shared" si="44"/>
        <v>#DIV/0!</v>
      </c>
      <c r="L975"/>
      <c r="M975"/>
      <c r="O975"/>
      <c r="P975"/>
    </row>
    <row r="976" spans="1:16" x14ac:dyDescent="0.25">
      <c r="A976" s="93"/>
      <c r="B976" s="94"/>
      <c r="C976" s="95"/>
      <c r="D976"/>
      <c r="E976"/>
      <c r="F976"/>
      <c r="G976"/>
      <c r="H976"/>
      <c r="I976"/>
      <c r="J976" s="112" t="e">
        <f t="shared" si="43"/>
        <v>#DIV/0!</v>
      </c>
      <c r="K976" s="112" t="e">
        <f t="shared" si="44"/>
        <v>#DIV/0!</v>
      </c>
      <c r="L976"/>
      <c r="M976"/>
      <c r="O976"/>
      <c r="P976"/>
    </row>
    <row r="977" spans="1:16" x14ac:dyDescent="0.25">
      <c r="A977" s="93"/>
      <c r="B977" s="94"/>
      <c r="C977" s="95"/>
      <c r="D977"/>
      <c r="E977"/>
      <c r="F977"/>
      <c r="G977"/>
      <c r="H977"/>
      <c r="I977"/>
      <c r="J977" s="112" t="e">
        <f t="shared" si="43"/>
        <v>#DIV/0!</v>
      </c>
      <c r="K977" s="112" t="e">
        <f t="shared" si="44"/>
        <v>#DIV/0!</v>
      </c>
      <c r="L977"/>
      <c r="M977"/>
      <c r="O977"/>
      <c r="P977"/>
    </row>
    <row r="978" spans="1:16" x14ac:dyDescent="0.25">
      <c r="A978" s="93"/>
      <c r="B978" s="94"/>
      <c r="C978" s="95"/>
      <c r="D978"/>
      <c r="E978"/>
      <c r="F978"/>
      <c r="G978"/>
      <c r="H978"/>
      <c r="I978"/>
      <c r="J978" s="112" t="e">
        <f t="shared" si="43"/>
        <v>#DIV/0!</v>
      </c>
      <c r="K978" s="112" t="e">
        <f t="shared" si="44"/>
        <v>#DIV/0!</v>
      </c>
      <c r="L978"/>
      <c r="M978"/>
      <c r="O978"/>
      <c r="P978"/>
    </row>
    <row r="979" spans="1:16" x14ac:dyDescent="0.25">
      <c r="A979" s="93"/>
      <c r="B979" s="94"/>
      <c r="C979" s="95"/>
      <c r="D979"/>
      <c r="E979"/>
      <c r="F979"/>
      <c r="G979"/>
      <c r="H979"/>
      <c r="I979"/>
      <c r="J979" s="112" t="e">
        <f t="shared" si="43"/>
        <v>#DIV/0!</v>
      </c>
      <c r="K979" s="112" t="e">
        <f t="shared" si="44"/>
        <v>#DIV/0!</v>
      </c>
      <c r="L979"/>
      <c r="M979"/>
      <c r="O979"/>
      <c r="P979"/>
    </row>
    <row r="980" spans="1:16" x14ac:dyDescent="0.25">
      <c r="A980" s="93"/>
      <c r="B980" s="94"/>
      <c r="C980" s="95"/>
      <c r="D980"/>
      <c r="E980"/>
      <c r="F980"/>
      <c r="G980"/>
      <c r="H980"/>
      <c r="I980"/>
      <c r="J980" s="112" t="e">
        <f t="shared" si="43"/>
        <v>#DIV/0!</v>
      </c>
      <c r="K980" s="112" t="e">
        <f t="shared" si="44"/>
        <v>#DIV/0!</v>
      </c>
      <c r="L980"/>
      <c r="M980"/>
      <c r="O980"/>
      <c r="P980"/>
    </row>
    <row r="981" spans="1:16" x14ac:dyDescent="0.25">
      <c r="A981" s="93"/>
      <c r="B981" s="94"/>
      <c r="C981" s="95"/>
      <c r="D981"/>
      <c r="E981"/>
      <c r="F981"/>
      <c r="G981"/>
      <c r="H981"/>
      <c r="I981"/>
      <c r="J981" s="112" t="e">
        <f t="shared" si="43"/>
        <v>#DIV/0!</v>
      </c>
      <c r="K981" s="112" t="e">
        <f t="shared" si="44"/>
        <v>#DIV/0!</v>
      </c>
      <c r="L981"/>
      <c r="M981"/>
      <c r="O981"/>
      <c r="P981"/>
    </row>
    <row r="982" spans="1:16" x14ac:dyDescent="0.25">
      <c r="A982" s="93"/>
      <c r="B982" s="94"/>
      <c r="C982" s="95"/>
      <c r="D982"/>
      <c r="E982"/>
      <c r="F982"/>
      <c r="G982"/>
      <c r="H982"/>
      <c r="I982"/>
      <c r="J982" s="112" t="e">
        <f t="shared" si="43"/>
        <v>#DIV/0!</v>
      </c>
      <c r="K982" s="112" t="e">
        <f t="shared" si="44"/>
        <v>#DIV/0!</v>
      </c>
      <c r="L982"/>
      <c r="M982"/>
      <c r="O982"/>
      <c r="P982"/>
    </row>
    <row r="983" spans="1:16" x14ac:dyDescent="0.25">
      <c r="A983" s="93"/>
      <c r="B983" s="94"/>
      <c r="C983" s="95"/>
      <c r="D983"/>
      <c r="E983"/>
      <c r="F983"/>
      <c r="G983"/>
      <c r="H983"/>
      <c r="I983"/>
      <c r="J983" s="112" t="e">
        <f t="shared" si="43"/>
        <v>#DIV/0!</v>
      </c>
      <c r="K983" s="112" t="e">
        <f t="shared" si="44"/>
        <v>#DIV/0!</v>
      </c>
      <c r="L983"/>
      <c r="M983"/>
      <c r="O983"/>
      <c r="P983"/>
    </row>
    <row r="984" spans="1:16" x14ac:dyDescent="0.25">
      <c r="A984" s="93"/>
      <c r="B984" s="94"/>
      <c r="C984" s="95"/>
      <c r="D984"/>
      <c r="E984"/>
      <c r="F984"/>
      <c r="G984"/>
      <c r="H984"/>
      <c r="I984"/>
      <c r="J984" s="112" t="e">
        <f t="shared" si="43"/>
        <v>#DIV/0!</v>
      </c>
      <c r="K984" s="112" t="e">
        <f t="shared" si="44"/>
        <v>#DIV/0!</v>
      </c>
      <c r="L984"/>
      <c r="M984"/>
      <c r="O984"/>
      <c r="P984"/>
    </row>
    <row r="985" spans="1:16" x14ac:dyDescent="0.25">
      <c r="A985" s="93"/>
      <c r="B985" s="94"/>
      <c r="C985" s="95"/>
      <c r="D985"/>
      <c r="E985"/>
      <c r="F985"/>
      <c r="G985"/>
      <c r="H985"/>
      <c r="I985"/>
      <c r="J985" s="112" t="e">
        <f t="shared" si="43"/>
        <v>#DIV/0!</v>
      </c>
      <c r="K985" s="112" t="e">
        <f t="shared" si="44"/>
        <v>#DIV/0!</v>
      </c>
      <c r="L985"/>
      <c r="M985"/>
      <c r="O985"/>
      <c r="P985"/>
    </row>
    <row r="986" spans="1:16" x14ac:dyDescent="0.25">
      <c r="A986" s="93"/>
      <c r="B986" s="94"/>
      <c r="C986" s="95"/>
      <c r="D986"/>
      <c r="E986"/>
      <c r="F986"/>
      <c r="G986"/>
      <c r="H986"/>
      <c r="I986"/>
      <c r="J986" s="112" t="e">
        <f t="shared" si="43"/>
        <v>#DIV/0!</v>
      </c>
      <c r="K986" s="112" t="e">
        <f t="shared" si="44"/>
        <v>#DIV/0!</v>
      </c>
      <c r="L986"/>
      <c r="M986"/>
      <c r="O986"/>
      <c r="P986"/>
    </row>
    <row r="987" spans="1:16" x14ac:dyDescent="0.25">
      <c r="A987" s="93"/>
      <c r="B987" s="94"/>
      <c r="C987" s="95"/>
      <c r="D987"/>
      <c r="E987"/>
      <c r="F987"/>
      <c r="G987"/>
      <c r="H987"/>
      <c r="I987"/>
      <c r="J987" s="112" t="e">
        <f t="shared" si="43"/>
        <v>#DIV/0!</v>
      </c>
      <c r="K987" s="112" t="e">
        <f t="shared" si="44"/>
        <v>#DIV/0!</v>
      </c>
      <c r="L987"/>
      <c r="M987"/>
      <c r="O987"/>
      <c r="P987"/>
    </row>
    <row r="988" spans="1:16" x14ac:dyDescent="0.25">
      <c r="A988" s="93"/>
      <c r="B988" s="94"/>
      <c r="C988" s="95"/>
      <c r="D988"/>
      <c r="E988"/>
      <c r="F988"/>
      <c r="G988"/>
      <c r="H988"/>
      <c r="I988"/>
      <c r="J988" s="112" t="e">
        <f t="shared" si="43"/>
        <v>#DIV/0!</v>
      </c>
      <c r="K988" s="112" t="e">
        <f t="shared" si="44"/>
        <v>#DIV/0!</v>
      </c>
      <c r="L988"/>
      <c r="M988"/>
      <c r="O988"/>
      <c r="P988"/>
    </row>
    <row r="989" spans="1:16" x14ac:dyDescent="0.25">
      <c r="A989" s="93"/>
      <c r="B989" s="94"/>
      <c r="C989" s="95"/>
      <c r="D989"/>
      <c r="E989"/>
      <c r="F989"/>
      <c r="G989"/>
      <c r="H989"/>
      <c r="I989"/>
      <c r="J989" s="112" t="e">
        <f t="shared" si="43"/>
        <v>#DIV/0!</v>
      </c>
      <c r="K989" s="112" t="e">
        <f t="shared" si="44"/>
        <v>#DIV/0!</v>
      </c>
      <c r="L989"/>
      <c r="M989"/>
      <c r="O989"/>
      <c r="P989"/>
    </row>
    <row r="990" spans="1:16" x14ac:dyDescent="0.25">
      <c r="A990" s="93"/>
      <c r="B990" s="94"/>
      <c r="C990" s="95"/>
      <c r="D990"/>
      <c r="E990"/>
      <c r="F990"/>
      <c r="G990"/>
      <c r="H990"/>
      <c r="I990"/>
      <c r="J990" s="112" t="e">
        <f t="shared" si="43"/>
        <v>#DIV/0!</v>
      </c>
      <c r="K990" s="112" t="e">
        <f t="shared" si="44"/>
        <v>#DIV/0!</v>
      </c>
      <c r="L990"/>
      <c r="M990"/>
      <c r="O990"/>
      <c r="P990"/>
    </row>
    <row r="991" spans="1:16" x14ac:dyDescent="0.25">
      <c r="A991" s="93"/>
      <c r="B991" s="94"/>
      <c r="C991" s="95"/>
      <c r="D991"/>
      <c r="E991"/>
      <c r="F991"/>
      <c r="G991"/>
      <c r="H991"/>
      <c r="I991"/>
      <c r="J991" s="112" t="e">
        <f t="shared" si="43"/>
        <v>#DIV/0!</v>
      </c>
      <c r="K991" s="112" t="e">
        <f t="shared" si="44"/>
        <v>#DIV/0!</v>
      </c>
      <c r="L991"/>
      <c r="M991"/>
      <c r="O991"/>
      <c r="P991"/>
    </row>
    <row r="992" spans="1:16" x14ac:dyDescent="0.25">
      <c r="A992" s="93"/>
      <c r="B992" s="94"/>
      <c r="C992" s="95"/>
      <c r="D992"/>
      <c r="E992"/>
      <c r="F992"/>
      <c r="G992"/>
      <c r="H992"/>
      <c r="I992"/>
      <c r="J992" s="112" t="e">
        <f t="shared" si="43"/>
        <v>#DIV/0!</v>
      </c>
      <c r="K992" s="112" t="e">
        <f t="shared" si="44"/>
        <v>#DIV/0!</v>
      </c>
      <c r="L992"/>
      <c r="M992"/>
      <c r="O992"/>
      <c r="P992"/>
    </row>
    <row r="993" spans="1:16" x14ac:dyDescent="0.25">
      <c r="A993" s="93"/>
      <c r="B993" s="94"/>
      <c r="C993" s="95"/>
      <c r="D993"/>
      <c r="E993"/>
      <c r="F993"/>
      <c r="G993"/>
      <c r="H993"/>
      <c r="I993"/>
      <c r="J993" s="112" t="e">
        <f t="shared" si="43"/>
        <v>#DIV/0!</v>
      </c>
      <c r="K993" s="112" t="e">
        <f t="shared" si="44"/>
        <v>#DIV/0!</v>
      </c>
      <c r="L993"/>
      <c r="M993"/>
      <c r="O993"/>
      <c r="P993"/>
    </row>
    <row r="994" spans="1:16" x14ac:dyDescent="0.25">
      <c r="A994" s="93"/>
      <c r="B994" s="94"/>
      <c r="C994" s="95"/>
      <c r="D994"/>
      <c r="E994"/>
      <c r="F994"/>
      <c r="G994"/>
      <c r="H994"/>
      <c r="I994"/>
      <c r="J994" s="112" t="e">
        <f t="shared" si="43"/>
        <v>#DIV/0!</v>
      </c>
      <c r="K994" s="112" t="e">
        <f t="shared" si="44"/>
        <v>#DIV/0!</v>
      </c>
      <c r="L994"/>
      <c r="M994"/>
      <c r="O994"/>
      <c r="P994"/>
    </row>
    <row r="995" spans="1:16" x14ac:dyDescent="0.25">
      <c r="A995" s="93"/>
      <c r="B995" s="94"/>
      <c r="C995" s="95"/>
      <c r="D995"/>
      <c r="E995"/>
      <c r="F995"/>
      <c r="G995"/>
      <c r="H995"/>
      <c r="I995"/>
      <c r="J995" s="112" t="e">
        <f t="shared" si="43"/>
        <v>#DIV/0!</v>
      </c>
      <c r="K995" s="112" t="e">
        <f t="shared" si="44"/>
        <v>#DIV/0!</v>
      </c>
      <c r="L995"/>
      <c r="M995"/>
      <c r="O995"/>
      <c r="P995"/>
    </row>
    <row r="996" spans="1:16" x14ac:dyDescent="0.25">
      <c r="A996" s="93"/>
      <c r="B996" s="94"/>
      <c r="C996" s="95"/>
      <c r="D996"/>
      <c r="E996"/>
      <c r="F996"/>
      <c r="G996"/>
      <c r="H996"/>
      <c r="I996"/>
      <c r="J996" s="112" t="e">
        <f t="shared" si="43"/>
        <v>#DIV/0!</v>
      </c>
      <c r="K996" s="112" t="e">
        <f t="shared" si="44"/>
        <v>#DIV/0!</v>
      </c>
      <c r="L996"/>
      <c r="M996"/>
      <c r="O996"/>
      <c r="P996"/>
    </row>
    <row r="997" spans="1:16" x14ac:dyDescent="0.25">
      <c r="A997" s="93"/>
      <c r="B997" s="94"/>
      <c r="C997" s="95"/>
      <c r="D997"/>
      <c r="E997"/>
      <c r="F997"/>
      <c r="G997"/>
      <c r="H997"/>
      <c r="I997"/>
      <c r="J997" s="112" t="e">
        <f t="shared" si="43"/>
        <v>#DIV/0!</v>
      </c>
      <c r="K997" s="112" t="e">
        <f t="shared" si="44"/>
        <v>#DIV/0!</v>
      </c>
      <c r="L997"/>
      <c r="M997"/>
      <c r="O997"/>
      <c r="P997"/>
    </row>
    <row r="998" spans="1:16" x14ac:dyDescent="0.25">
      <c r="A998" s="93"/>
      <c r="B998" s="94"/>
      <c r="C998" s="95"/>
      <c r="D998"/>
      <c r="E998"/>
      <c r="F998"/>
      <c r="G998"/>
      <c r="H998"/>
      <c r="I998"/>
      <c r="J998" s="112" t="e">
        <f t="shared" si="43"/>
        <v>#DIV/0!</v>
      </c>
      <c r="K998" s="112" t="e">
        <f t="shared" si="44"/>
        <v>#DIV/0!</v>
      </c>
      <c r="L998"/>
      <c r="M998"/>
      <c r="O998"/>
      <c r="P998"/>
    </row>
    <row r="999" spans="1:16" x14ac:dyDescent="0.25">
      <c r="A999" s="93"/>
      <c r="B999" s="94"/>
      <c r="C999" s="95"/>
      <c r="D999"/>
      <c r="E999"/>
      <c r="F999"/>
      <c r="G999"/>
      <c r="H999"/>
      <c r="I999"/>
      <c r="J999" s="112" t="e">
        <f t="shared" si="43"/>
        <v>#DIV/0!</v>
      </c>
      <c r="K999" s="112" t="e">
        <f t="shared" si="44"/>
        <v>#DIV/0!</v>
      </c>
      <c r="L999"/>
      <c r="M999"/>
      <c r="O999"/>
      <c r="P999"/>
    </row>
    <row r="1000" spans="1:16" x14ac:dyDescent="0.25">
      <c r="A1000" s="93"/>
      <c r="B1000" s="94"/>
      <c r="C1000" s="95"/>
      <c r="D1000"/>
      <c r="E1000"/>
      <c r="F1000"/>
      <c r="G1000"/>
      <c r="H1000"/>
      <c r="I1000"/>
      <c r="J1000" s="112" t="e">
        <f t="shared" si="43"/>
        <v>#DIV/0!</v>
      </c>
      <c r="K1000" s="112" t="e">
        <f t="shared" si="44"/>
        <v>#DIV/0!</v>
      </c>
      <c r="L1000"/>
      <c r="M1000"/>
      <c r="O1000"/>
      <c r="P1000"/>
    </row>
    <row r="1001" spans="1:16" x14ac:dyDescent="0.25">
      <c r="A1001" s="93"/>
      <c r="B1001" s="94"/>
      <c r="C1001" s="95"/>
      <c r="D1001"/>
      <c r="E1001"/>
      <c r="F1001"/>
      <c r="G1001"/>
      <c r="H1001"/>
      <c r="I1001"/>
      <c r="J1001" s="112" t="e">
        <f t="shared" si="43"/>
        <v>#DIV/0!</v>
      </c>
      <c r="K1001" s="112" t="e">
        <f t="shared" si="44"/>
        <v>#DIV/0!</v>
      </c>
      <c r="L1001"/>
      <c r="M1001"/>
      <c r="O1001"/>
      <c r="P1001"/>
    </row>
    <row r="1002" spans="1:16" x14ac:dyDescent="0.25">
      <c r="A1002" s="93"/>
      <c r="B1002" s="94"/>
      <c r="C1002" s="95"/>
      <c r="D1002"/>
      <c r="E1002"/>
      <c r="F1002"/>
      <c r="G1002"/>
      <c r="H1002"/>
      <c r="I1002"/>
      <c r="J1002" s="112" t="e">
        <f t="shared" si="43"/>
        <v>#DIV/0!</v>
      </c>
      <c r="K1002" s="112" t="e">
        <f t="shared" si="44"/>
        <v>#DIV/0!</v>
      </c>
      <c r="L1002"/>
      <c r="M1002"/>
      <c r="O1002"/>
      <c r="P1002"/>
    </row>
    <row r="1003" spans="1:16" x14ac:dyDescent="0.25">
      <c r="A1003" s="93"/>
      <c r="B1003" s="94"/>
      <c r="C1003" s="95"/>
      <c r="D1003"/>
      <c r="E1003"/>
      <c r="F1003"/>
      <c r="G1003"/>
      <c r="H1003"/>
      <c r="I1003"/>
      <c r="J1003" s="112" t="e">
        <f t="shared" si="43"/>
        <v>#DIV/0!</v>
      </c>
      <c r="K1003" s="112" t="e">
        <f t="shared" si="44"/>
        <v>#DIV/0!</v>
      </c>
      <c r="L1003"/>
      <c r="M1003"/>
      <c r="O1003"/>
      <c r="P1003"/>
    </row>
    <row r="1004" spans="1:16" x14ac:dyDescent="0.25">
      <c r="A1004" s="93"/>
      <c r="B1004" s="94"/>
      <c r="C1004" s="95"/>
      <c r="D1004"/>
      <c r="E1004"/>
      <c r="F1004"/>
      <c r="G1004"/>
      <c r="H1004"/>
      <c r="I1004"/>
      <c r="J1004" s="112" t="e">
        <f t="shared" si="43"/>
        <v>#DIV/0!</v>
      </c>
      <c r="K1004" s="112" t="e">
        <f t="shared" si="44"/>
        <v>#DIV/0!</v>
      </c>
      <c r="L1004"/>
      <c r="M1004"/>
      <c r="O1004"/>
      <c r="P1004"/>
    </row>
    <row r="1005" spans="1:16" x14ac:dyDescent="0.25">
      <c r="A1005" s="93"/>
      <c r="B1005" s="94"/>
      <c r="C1005" s="95"/>
      <c r="D1005"/>
      <c r="E1005"/>
      <c r="F1005"/>
      <c r="G1005"/>
      <c r="H1005"/>
      <c r="I1005"/>
      <c r="J1005" s="112" t="e">
        <f t="shared" si="43"/>
        <v>#DIV/0!</v>
      </c>
      <c r="K1005" s="112" t="e">
        <f t="shared" si="44"/>
        <v>#DIV/0!</v>
      </c>
      <c r="L1005"/>
      <c r="M1005"/>
      <c r="O1005"/>
      <c r="P1005"/>
    </row>
    <row r="1006" spans="1:16" x14ac:dyDescent="0.25">
      <c r="A1006" s="93"/>
      <c r="B1006" s="94"/>
      <c r="C1006" s="95"/>
      <c r="D1006"/>
      <c r="E1006"/>
      <c r="F1006"/>
      <c r="G1006"/>
      <c r="H1006"/>
      <c r="I1006"/>
      <c r="J1006" s="112" t="e">
        <f t="shared" si="43"/>
        <v>#DIV/0!</v>
      </c>
      <c r="K1006" s="112" t="e">
        <f t="shared" si="44"/>
        <v>#DIV/0!</v>
      </c>
      <c r="L1006"/>
      <c r="M1006"/>
      <c r="O1006"/>
      <c r="P1006"/>
    </row>
    <row r="1007" spans="1:16" x14ac:dyDescent="0.25">
      <c r="A1007" s="93"/>
      <c r="B1007" s="94"/>
      <c r="C1007" s="95"/>
      <c r="D1007"/>
      <c r="E1007"/>
      <c r="F1007"/>
      <c r="G1007"/>
      <c r="H1007"/>
      <c r="I1007"/>
      <c r="J1007" s="112" t="e">
        <f t="shared" si="43"/>
        <v>#DIV/0!</v>
      </c>
      <c r="K1007" s="112" t="e">
        <f t="shared" si="44"/>
        <v>#DIV/0!</v>
      </c>
      <c r="L1007"/>
      <c r="M1007"/>
      <c r="O1007"/>
      <c r="P1007"/>
    </row>
    <row r="1008" spans="1:16" x14ac:dyDescent="0.25">
      <c r="A1008" s="93"/>
      <c r="B1008" s="94"/>
      <c r="C1008" s="95"/>
      <c r="D1008"/>
      <c r="E1008"/>
      <c r="F1008"/>
      <c r="G1008"/>
      <c r="H1008"/>
      <c r="I1008"/>
      <c r="J1008" s="112" t="e">
        <f t="shared" si="43"/>
        <v>#DIV/0!</v>
      </c>
      <c r="K1008" s="112" t="e">
        <f t="shared" si="44"/>
        <v>#DIV/0!</v>
      </c>
      <c r="L1008"/>
      <c r="M1008"/>
      <c r="O1008"/>
      <c r="P1008"/>
    </row>
    <row r="1009" spans="1:16" x14ac:dyDescent="0.25">
      <c r="A1009" s="93"/>
      <c r="B1009" s="94"/>
      <c r="C1009" s="95"/>
      <c r="D1009"/>
      <c r="E1009"/>
      <c r="F1009"/>
      <c r="G1009"/>
      <c r="H1009"/>
      <c r="I1009"/>
      <c r="J1009" s="112" t="e">
        <f t="shared" si="43"/>
        <v>#DIV/0!</v>
      </c>
      <c r="K1009" s="112" t="e">
        <f t="shared" si="44"/>
        <v>#DIV/0!</v>
      </c>
      <c r="L1009"/>
      <c r="M1009"/>
      <c r="O1009"/>
      <c r="P1009"/>
    </row>
    <row r="1010" spans="1:16" x14ac:dyDescent="0.25">
      <c r="A1010" s="93"/>
      <c r="B1010" s="94"/>
      <c r="C1010" s="95"/>
      <c r="D1010"/>
      <c r="E1010"/>
      <c r="F1010"/>
      <c r="G1010"/>
      <c r="H1010"/>
      <c r="I1010"/>
      <c r="J1010" s="112" t="e">
        <f t="shared" si="43"/>
        <v>#DIV/0!</v>
      </c>
      <c r="K1010" s="112" t="e">
        <f t="shared" si="44"/>
        <v>#DIV/0!</v>
      </c>
      <c r="L1010"/>
      <c r="M1010"/>
      <c r="O1010"/>
      <c r="P1010"/>
    </row>
    <row r="1011" spans="1:16" x14ac:dyDescent="0.25">
      <c r="A1011" s="93"/>
      <c r="B1011" s="94"/>
      <c r="C1011" s="95"/>
      <c r="D1011"/>
      <c r="E1011"/>
      <c r="F1011"/>
      <c r="G1011"/>
      <c r="H1011"/>
      <c r="I1011"/>
      <c r="J1011" s="112" t="e">
        <f t="shared" si="43"/>
        <v>#DIV/0!</v>
      </c>
      <c r="K1011" s="112" t="e">
        <f t="shared" si="44"/>
        <v>#DIV/0!</v>
      </c>
      <c r="L1011"/>
      <c r="M1011"/>
      <c r="O1011"/>
      <c r="P1011"/>
    </row>
    <row r="1012" spans="1:16" x14ac:dyDescent="0.25">
      <c r="A1012" s="93"/>
      <c r="B1012" s="94"/>
      <c r="C1012" s="95"/>
      <c r="D1012"/>
      <c r="E1012"/>
      <c r="F1012"/>
      <c r="G1012"/>
      <c r="H1012"/>
      <c r="I1012"/>
      <c r="J1012" s="112" t="e">
        <f t="shared" si="43"/>
        <v>#DIV/0!</v>
      </c>
      <c r="K1012" s="112" t="e">
        <f t="shared" si="44"/>
        <v>#DIV/0!</v>
      </c>
      <c r="L1012"/>
      <c r="M1012"/>
      <c r="O1012"/>
      <c r="P1012"/>
    </row>
    <row r="1013" spans="1:16" x14ac:dyDescent="0.25">
      <c r="A1013" s="93"/>
      <c r="B1013" s="94"/>
      <c r="C1013" s="95"/>
      <c r="D1013"/>
      <c r="E1013"/>
      <c r="F1013"/>
      <c r="G1013"/>
      <c r="H1013"/>
      <c r="I1013"/>
      <c r="J1013" s="112" t="e">
        <f t="shared" si="43"/>
        <v>#DIV/0!</v>
      </c>
      <c r="K1013" s="112" t="e">
        <f t="shared" si="44"/>
        <v>#DIV/0!</v>
      </c>
      <c r="L1013"/>
      <c r="M1013"/>
      <c r="O1013"/>
      <c r="P1013"/>
    </row>
    <row r="1014" spans="1:16" x14ac:dyDescent="0.25">
      <c r="A1014" s="93"/>
      <c r="B1014" s="94"/>
      <c r="C1014" s="95"/>
      <c r="D1014"/>
      <c r="E1014"/>
      <c r="F1014"/>
      <c r="G1014"/>
      <c r="H1014"/>
      <c r="I1014"/>
      <c r="J1014" s="112" t="e">
        <f t="shared" si="43"/>
        <v>#DIV/0!</v>
      </c>
      <c r="K1014" s="112" t="e">
        <f t="shared" si="44"/>
        <v>#DIV/0!</v>
      </c>
      <c r="L1014"/>
      <c r="M1014"/>
      <c r="O1014"/>
      <c r="P1014"/>
    </row>
    <row r="1015" spans="1:16" x14ac:dyDescent="0.25">
      <c r="A1015" s="93"/>
      <c r="B1015" s="94"/>
      <c r="C1015" s="95"/>
      <c r="D1015"/>
      <c r="E1015"/>
      <c r="F1015"/>
      <c r="G1015"/>
      <c r="H1015"/>
      <c r="I1015"/>
      <c r="J1015" s="112" t="e">
        <f t="shared" si="43"/>
        <v>#DIV/0!</v>
      </c>
      <c r="K1015" s="112" t="e">
        <f t="shared" si="44"/>
        <v>#DIV/0!</v>
      </c>
      <c r="L1015"/>
      <c r="M1015"/>
      <c r="O1015"/>
      <c r="P1015"/>
    </row>
    <row r="1016" spans="1:16" x14ac:dyDescent="0.25">
      <c r="A1016" s="93"/>
      <c r="B1016" s="94"/>
      <c r="C1016" s="95"/>
      <c r="D1016"/>
      <c r="E1016"/>
      <c r="F1016"/>
      <c r="G1016"/>
      <c r="H1016"/>
      <c r="I1016"/>
      <c r="J1016" s="112" t="e">
        <f t="shared" si="43"/>
        <v>#DIV/0!</v>
      </c>
      <c r="K1016" s="112" t="e">
        <f t="shared" si="44"/>
        <v>#DIV/0!</v>
      </c>
      <c r="L1016"/>
      <c r="M1016"/>
      <c r="O1016"/>
      <c r="P1016"/>
    </row>
    <row r="1017" spans="1:16" x14ac:dyDescent="0.25">
      <c r="A1017" s="93"/>
      <c r="B1017" s="94"/>
      <c r="C1017" s="95"/>
      <c r="D1017"/>
      <c r="E1017"/>
      <c r="F1017"/>
      <c r="G1017"/>
      <c r="H1017"/>
      <c r="I1017"/>
      <c r="J1017" s="112" t="e">
        <f t="shared" si="43"/>
        <v>#DIV/0!</v>
      </c>
      <c r="K1017" s="112" t="e">
        <f t="shared" si="44"/>
        <v>#DIV/0!</v>
      </c>
      <c r="L1017"/>
      <c r="M1017"/>
      <c r="O1017"/>
      <c r="P1017"/>
    </row>
    <row r="1018" spans="1:16" x14ac:dyDescent="0.25">
      <c r="A1018" s="93"/>
      <c r="B1018" s="94"/>
      <c r="C1018" s="95"/>
      <c r="D1018"/>
      <c r="E1018"/>
      <c r="F1018"/>
      <c r="G1018"/>
      <c r="H1018"/>
      <c r="I1018"/>
      <c r="J1018" s="112" t="e">
        <f t="shared" si="43"/>
        <v>#DIV/0!</v>
      </c>
      <c r="K1018" s="112" t="e">
        <f t="shared" si="44"/>
        <v>#DIV/0!</v>
      </c>
      <c r="L1018"/>
      <c r="M1018"/>
      <c r="O1018"/>
      <c r="P1018"/>
    </row>
    <row r="1019" spans="1:16" x14ac:dyDescent="0.25">
      <c r="A1019" s="93"/>
      <c r="B1019" s="94"/>
      <c r="C1019" s="95"/>
      <c r="D1019"/>
      <c r="E1019"/>
      <c r="F1019"/>
      <c r="G1019"/>
      <c r="H1019"/>
      <c r="I1019"/>
      <c r="J1019" s="112" t="e">
        <f t="shared" si="43"/>
        <v>#DIV/0!</v>
      </c>
      <c r="K1019" s="112" t="e">
        <f t="shared" si="44"/>
        <v>#DIV/0!</v>
      </c>
      <c r="L1019"/>
      <c r="M1019"/>
      <c r="O1019"/>
      <c r="P1019"/>
    </row>
    <row r="1020" spans="1:16" x14ac:dyDescent="0.25">
      <c r="A1020" s="93"/>
      <c r="B1020" s="94"/>
      <c r="C1020" s="95"/>
      <c r="D1020"/>
      <c r="E1020"/>
      <c r="F1020"/>
      <c r="G1020"/>
      <c r="H1020"/>
      <c r="I1020"/>
      <c r="J1020" s="112" t="e">
        <f t="shared" si="43"/>
        <v>#DIV/0!</v>
      </c>
      <c r="K1020" s="112" t="e">
        <f t="shared" si="44"/>
        <v>#DIV/0!</v>
      </c>
      <c r="L1020"/>
      <c r="M1020"/>
      <c r="O1020"/>
      <c r="P1020"/>
    </row>
    <row r="1021" spans="1:16" x14ac:dyDescent="0.25">
      <c r="A1021" s="93"/>
      <c r="B1021" s="94"/>
      <c r="C1021" s="95"/>
      <c r="D1021"/>
      <c r="E1021"/>
      <c r="F1021"/>
      <c r="G1021"/>
      <c r="H1021"/>
      <c r="I1021"/>
      <c r="J1021" s="112" t="e">
        <f t="shared" si="43"/>
        <v>#DIV/0!</v>
      </c>
      <c r="K1021" s="112" t="e">
        <f t="shared" si="44"/>
        <v>#DIV/0!</v>
      </c>
      <c r="L1021"/>
      <c r="M1021"/>
      <c r="O1021"/>
      <c r="P1021"/>
    </row>
    <row r="1022" spans="1:16" x14ac:dyDescent="0.25">
      <c r="A1022" s="93"/>
      <c r="B1022" s="94"/>
      <c r="C1022" s="95"/>
      <c r="D1022"/>
      <c r="E1022"/>
      <c r="F1022"/>
      <c r="G1022"/>
      <c r="H1022"/>
      <c r="I1022"/>
      <c r="J1022" s="112" t="e">
        <f t="shared" si="43"/>
        <v>#DIV/0!</v>
      </c>
      <c r="K1022" s="112" t="e">
        <f t="shared" si="44"/>
        <v>#DIV/0!</v>
      </c>
      <c r="L1022"/>
      <c r="M1022"/>
      <c r="O1022"/>
      <c r="P1022"/>
    </row>
    <row r="1023" spans="1:16" x14ac:dyDescent="0.25">
      <c r="A1023" s="93"/>
      <c r="B1023" s="94"/>
      <c r="C1023" s="95"/>
      <c r="D1023"/>
      <c r="E1023"/>
      <c r="F1023"/>
      <c r="G1023"/>
      <c r="H1023"/>
      <c r="I1023"/>
      <c r="J1023" s="112" t="e">
        <f t="shared" si="43"/>
        <v>#DIV/0!</v>
      </c>
      <c r="K1023" s="112" t="e">
        <f t="shared" si="44"/>
        <v>#DIV/0!</v>
      </c>
      <c r="L1023"/>
      <c r="M1023"/>
      <c r="O1023"/>
      <c r="P1023"/>
    </row>
    <row r="1024" spans="1:16" x14ac:dyDescent="0.25">
      <c r="A1024" s="93"/>
      <c r="B1024" s="94"/>
      <c r="C1024" s="95"/>
      <c r="D1024"/>
      <c r="E1024"/>
      <c r="F1024"/>
      <c r="G1024"/>
      <c r="H1024"/>
      <c r="I1024"/>
      <c r="J1024" s="112" t="e">
        <f t="shared" si="43"/>
        <v>#DIV/0!</v>
      </c>
      <c r="K1024" s="112" t="e">
        <f t="shared" si="44"/>
        <v>#DIV/0!</v>
      </c>
      <c r="L1024"/>
      <c r="M1024"/>
      <c r="O1024"/>
      <c r="P1024"/>
    </row>
    <row r="1025" spans="1:16" x14ac:dyDescent="0.25">
      <c r="A1025" s="93"/>
      <c r="B1025" s="94"/>
      <c r="C1025" s="95"/>
      <c r="D1025"/>
      <c r="E1025"/>
      <c r="F1025"/>
      <c r="G1025"/>
      <c r="H1025"/>
      <c r="I1025"/>
      <c r="J1025" s="112" t="e">
        <f t="shared" si="43"/>
        <v>#DIV/0!</v>
      </c>
      <c r="K1025" s="112" t="e">
        <f t="shared" si="44"/>
        <v>#DIV/0!</v>
      </c>
      <c r="L1025"/>
      <c r="M1025"/>
      <c r="O1025"/>
      <c r="P1025"/>
    </row>
    <row r="1026" spans="1:16" x14ac:dyDescent="0.25">
      <c r="A1026" s="93"/>
      <c r="B1026" s="94"/>
      <c r="C1026" s="95"/>
      <c r="D1026"/>
      <c r="E1026"/>
      <c r="F1026"/>
      <c r="G1026"/>
      <c r="H1026"/>
      <c r="I1026"/>
      <c r="J1026" s="112" t="e">
        <f t="shared" si="43"/>
        <v>#DIV/0!</v>
      </c>
      <c r="K1026" s="112" t="e">
        <f t="shared" si="44"/>
        <v>#DIV/0!</v>
      </c>
      <c r="L1026"/>
      <c r="M1026"/>
      <c r="O1026"/>
      <c r="P1026"/>
    </row>
    <row r="1027" spans="1:16" x14ac:dyDescent="0.25">
      <c r="A1027" s="93"/>
      <c r="B1027" s="94"/>
      <c r="C1027" s="95"/>
      <c r="D1027"/>
      <c r="E1027"/>
      <c r="F1027"/>
      <c r="G1027"/>
      <c r="H1027"/>
      <c r="I1027"/>
      <c r="J1027" s="112" t="e">
        <f t="shared" si="43"/>
        <v>#DIV/0!</v>
      </c>
      <c r="K1027" s="112" t="e">
        <f t="shared" si="44"/>
        <v>#DIV/0!</v>
      </c>
      <c r="L1027"/>
      <c r="M1027"/>
      <c r="O1027"/>
      <c r="P1027"/>
    </row>
    <row r="1028" spans="1:16" x14ac:dyDescent="0.25">
      <c r="A1028" s="93"/>
      <c r="B1028" s="94"/>
      <c r="C1028" s="95"/>
      <c r="D1028"/>
      <c r="E1028"/>
      <c r="F1028"/>
      <c r="G1028"/>
      <c r="H1028"/>
      <c r="I1028"/>
      <c r="J1028" s="112" t="e">
        <f t="shared" ref="J1028:J1091" si="45">(B1028-B1029)/B1029</f>
        <v>#DIV/0!</v>
      </c>
      <c r="K1028" s="112" t="e">
        <f t="shared" ref="K1028:K1091" si="46">(C1028-C1029)/C1029</f>
        <v>#DIV/0!</v>
      </c>
      <c r="L1028"/>
      <c r="M1028"/>
      <c r="O1028"/>
      <c r="P1028"/>
    </row>
    <row r="1029" spans="1:16" x14ac:dyDescent="0.25">
      <c r="A1029" s="93"/>
      <c r="B1029" s="94"/>
      <c r="C1029" s="95"/>
      <c r="D1029"/>
      <c r="E1029"/>
      <c r="F1029"/>
      <c r="G1029"/>
      <c r="H1029"/>
      <c r="I1029"/>
      <c r="J1029" s="112" t="e">
        <f t="shared" si="45"/>
        <v>#DIV/0!</v>
      </c>
      <c r="K1029" s="112" t="e">
        <f t="shared" si="46"/>
        <v>#DIV/0!</v>
      </c>
      <c r="L1029"/>
      <c r="M1029"/>
      <c r="O1029"/>
      <c r="P1029"/>
    </row>
    <row r="1030" spans="1:16" x14ac:dyDescent="0.25">
      <c r="A1030" s="93"/>
      <c r="B1030" s="94"/>
      <c r="C1030" s="95"/>
      <c r="D1030"/>
      <c r="E1030"/>
      <c r="F1030"/>
      <c r="G1030"/>
      <c r="H1030"/>
      <c r="I1030"/>
      <c r="J1030" s="112" t="e">
        <f t="shared" si="45"/>
        <v>#DIV/0!</v>
      </c>
      <c r="K1030" s="112" t="e">
        <f t="shared" si="46"/>
        <v>#DIV/0!</v>
      </c>
      <c r="L1030"/>
      <c r="M1030"/>
      <c r="O1030"/>
      <c r="P1030"/>
    </row>
    <row r="1031" spans="1:16" x14ac:dyDescent="0.25">
      <c r="A1031" s="93"/>
      <c r="B1031" s="94"/>
      <c r="C1031" s="95"/>
      <c r="D1031"/>
      <c r="E1031"/>
      <c r="F1031"/>
      <c r="G1031"/>
      <c r="H1031"/>
      <c r="I1031"/>
      <c r="J1031" s="112" t="e">
        <f t="shared" si="45"/>
        <v>#DIV/0!</v>
      </c>
      <c r="K1031" s="112" t="e">
        <f t="shared" si="46"/>
        <v>#DIV/0!</v>
      </c>
      <c r="L1031"/>
      <c r="M1031"/>
      <c r="O1031"/>
      <c r="P1031"/>
    </row>
    <row r="1032" spans="1:16" x14ac:dyDescent="0.25">
      <c r="A1032" s="93"/>
      <c r="B1032" s="94"/>
      <c r="C1032" s="95"/>
      <c r="D1032"/>
      <c r="E1032"/>
      <c r="F1032"/>
      <c r="G1032"/>
      <c r="H1032"/>
      <c r="I1032"/>
      <c r="J1032" s="112" t="e">
        <f t="shared" si="45"/>
        <v>#DIV/0!</v>
      </c>
      <c r="K1032" s="112" t="e">
        <f t="shared" si="46"/>
        <v>#DIV/0!</v>
      </c>
      <c r="L1032"/>
      <c r="M1032"/>
      <c r="O1032"/>
      <c r="P1032"/>
    </row>
    <row r="1033" spans="1:16" x14ac:dyDescent="0.25">
      <c r="A1033" s="93"/>
      <c r="B1033" s="94"/>
      <c r="C1033" s="95"/>
      <c r="D1033"/>
      <c r="E1033"/>
      <c r="F1033"/>
      <c r="G1033"/>
      <c r="H1033"/>
      <c r="I1033"/>
      <c r="J1033" s="112" t="e">
        <f t="shared" si="45"/>
        <v>#DIV/0!</v>
      </c>
      <c r="K1033" s="112" t="e">
        <f t="shared" si="46"/>
        <v>#DIV/0!</v>
      </c>
      <c r="L1033"/>
      <c r="M1033"/>
      <c r="O1033"/>
      <c r="P1033"/>
    </row>
    <row r="1034" spans="1:16" x14ac:dyDescent="0.25">
      <c r="A1034" s="93"/>
      <c r="B1034" s="94"/>
      <c r="C1034" s="95"/>
      <c r="D1034"/>
      <c r="E1034"/>
      <c r="F1034"/>
      <c r="G1034"/>
      <c r="H1034"/>
      <c r="I1034"/>
      <c r="J1034" s="112" t="e">
        <f t="shared" si="45"/>
        <v>#DIV/0!</v>
      </c>
      <c r="K1034" s="112" t="e">
        <f t="shared" si="46"/>
        <v>#DIV/0!</v>
      </c>
      <c r="L1034"/>
      <c r="M1034"/>
      <c r="O1034"/>
      <c r="P1034"/>
    </row>
    <row r="1035" spans="1:16" x14ac:dyDescent="0.25">
      <c r="A1035" s="93"/>
      <c r="B1035" s="94"/>
      <c r="C1035" s="95"/>
      <c r="D1035"/>
      <c r="E1035"/>
      <c r="F1035"/>
      <c r="G1035"/>
      <c r="H1035"/>
      <c r="I1035"/>
      <c r="J1035" s="112" t="e">
        <f t="shared" si="45"/>
        <v>#DIV/0!</v>
      </c>
      <c r="K1035" s="112" t="e">
        <f t="shared" si="46"/>
        <v>#DIV/0!</v>
      </c>
      <c r="L1035"/>
      <c r="M1035"/>
      <c r="O1035"/>
      <c r="P1035"/>
    </row>
    <row r="1036" spans="1:16" x14ac:dyDescent="0.25">
      <c r="A1036" s="93"/>
      <c r="B1036" s="94"/>
      <c r="C1036" s="95"/>
      <c r="D1036"/>
      <c r="E1036"/>
      <c r="F1036"/>
      <c r="G1036"/>
      <c r="H1036"/>
      <c r="I1036"/>
      <c r="J1036" s="112" t="e">
        <f t="shared" si="45"/>
        <v>#DIV/0!</v>
      </c>
      <c r="K1036" s="112" t="e">
        <f t="shared" si="46"/>
        <v>#DIV/0!</v>
      </c>
      <c r="L1036"/>
      <c r="M1036"/>
      <c r="O1036"/>
      <c r="P1036"/>
    </row>
    <row r="1037" spans="1:16" x14ac:dyDescent="0.25">
      <c r="A1037" s="93"/>
      <c r="B1037" s="94"/>
      <c r="C1037" s="95"/>
      <c r="D1037"/>
      <c r="E1037"/>
      <c r="F1037"/>
      <c r="G1037"/>
      <c r="H1037"/>
      <c r="I1037"/>
      <c r="J1037" s="112" t="e">
        <f t="shared" si="45"/>
        <v>#DIV/0!</v>
      </c>
      <c r="K1037" s="112" t="e">
        <f t="shared" si="46"/>
        <v>#DIV/0!</v>
      </c>
      <c r="L1037"/>
      <c r="M1037"/>
      <c r="O1037"/>
      <c r="P1037"/>
    </row>
    <row r="1038" spans="1:16" x14ac:dyDescent="0.25">
      <c r="A1038" s="93"/>
      <c r="B1038" s="94"/>
      <c r="C1038" s="95"/>
      <c r="D1038"/>
      <c r="E1038"/>
      <c r="F1038"/>
      <c r="G1038"/>
      <c r="H1038"/>
      <c r="I1038"/>
      <c r="J1038" s="112" t="e">
        <f t="shared" si="45"/>
        <v>#DIV/0!</v>
      </c>
      <c r="K1038" s="112" t="e">
        <f t="shared" si="46"/>
        <v>#DIV/0!</v>
      </c>
      <c r="L1038"/>
      <c r="M1038"/>
      <c r="O1038"/>
      <c r="P1038"/>
    </row>
    <row r="1039" spans="1:16" x14ac:dyDescent="0.25">
      <c r="A1039" s="93"/>
      <c r="B1039" s="94"/>
      <c r="C1039" s="95"/>
      <c r="D1039"/>
      <c r="E1039"/>
      <c r="F1039"/>
      <c r="G1039"/>
      <c r="H1039"/>
      <c r="I1039"/>
      <c r="J1039" s="112" t="e">
        <f t="shared" si="45"/>
        <v>#DIV/0!</v>
      </c>
      <c r="K1039" s="112" t="e">
        <f t="shared" si="46"/>
        <v>#DIV/0!</v>
      </c>
      <c r="L1039"/>
      <c r="M1039"/>
      <c r="O1039"/>
      <c r="P1039"/>
    </row>
    <row r="1040" spans="1:16" x14ac:dyDescent="0.25">
      <c r="A1040" s="93"/>
      <c r="B1040" s="94"/>
      <c r="C1040" s="95"/>
      <c r="D1040"/>
      <c r="E1040"/>
      <c r="F1040"/>
      <c r="G1040"/>
      <c r="H1040"/>
      <c r="I1040"/>
      <c r="J1040" s="112" t="e">
        <f t="shared" si="45"/>
        <v>#DIV/0!</v>
      </c>
      <c r="K1040" s="112" t="e">
        <f t="shared" si="46"/>
        <v>#DIV/0!</v>
      </c>
      <c r="L1040"/>
      <c r="M1040"/>
      <c r="O1040"/>
      <c r="P1040"/>
    </row>
    <row r="1041" spans="1:16" x14ac:dyDescent="0.25">
      <c r="A1041" s="93"/>
      <c r="B1041" s="94"/>
      <c r="C1041" s="95"/>
      <c r="D1041"/>
      <c r="E1041"/>
      <c r="F1041"/>
      <c r="G1041"/>
      <c r="H1041"/>
      <c r="I1041"/>
      <c r="J1041" s="112" t="e">
        <f t="shared" si="45"/>
        <v>#DIV/0!</v>
      </c>
      <c r="K1041" s="112" t="e">
        <f t="shared" si="46"/>
        <v>#DIV/0!</v>
      </c>
      <c r="L1041"/>
      <c r="M1041"/>
      <c r="O1041"/>
      <c r="P1041"/>
    </row>
    <row r="1042" spans="1:16" x14ac:dyDescent="0.25">
      <c r="A1042" s="93"/>
      <c r="B1042" s="94"/>
      <c r="C1042" s="95"/>
      <c r="D1042"/>
      <c r="E1042"/>
      <c r="F1042"/>
      <c r="G1042"/>
      <c r="H1042"/>
      <c r="I1042"/>
      <c r="J1042" s="112" t="e">
        <f t="shared" si="45"/>
        <v>#DIV/0!</v>
      </c>
      <c r="K1042" s="112" t="e">
        <f t="shared" si="46"/>
        <v>#DIV/0!</v>
      </c>
      <c r="L1042"/>
      <c r="M1042"/>
      <c r="O1042"/>
      <c r="P1042"/>
    </row>
    <row r="1043" spans="1:16" x14ac:dyDescent="0.25">
      <c r="A1043" s="93"/>
      <c r="B1043" s="94"/>
      <c r="C1043" s="95"/>
      <c r="D1043"/>
      <c r="E1043"/>
      <c r="F1043"/>
      <c r="G1043"/>
      <c r="H1043"/>
      <c r="I1043"/>
      <c r="J1043" s="112" t="e">
        <f t="shared" si="45"/>
        <v>#DIV/0!</v>
      </c>
      <c r="K1043" s="112" t="e">
        <f t="shared" si="46"/>
        <v>#DIV/0!</v>
      </c>
      <c r="L1043"/>
      <c r="M1043"/>
      <c r="O1043"/>
      <c r="P1043"/>
    </row>
    <row r="1044" spans="1:16" x14ac:dyDescent="0.25">
      <c r="A1044" s="93"/>
      <c r="B1044" s="94"/>
      <c r="C1044" s="95"/>
      <c r="D1044"/>
      <c r="E1044"/>
      <c r="F1044"/>
      <c r="G1044"/>
      <c r="H1044"/>
      <c r="I1044"/>
      <c r="J1044" s="112" t="e">
        <f t="shared" si="45"/>
        <v>#DIV/0!</v>
      </c>
      <c r="K1044" s="112" t="e">
        <f t="shared" si="46"/>
        <v>#DIV/0!</v>
      </c>
      <c r="L1044"/>
      <c r="M1044"/>
      <c r="O1044"/>
      <c r="P1044"/>
    </row>
    <row r="1045" spans="1:16" x14ac:dyDescent="0.25">
      <c r="A1045" s="93"/>
      <c r="B1045" s="94"/>
      <c r="C1045" s="95"/>
      <c r="D1045"/>
      <c r="E1045"/>
      <c r="F1045"/>
      <c r="G1045"/>
      <c r="H1045"/>
      <c r="I1045"/>
      <c r="J1045" s="112" t="e">
        <f t="shared" si="45"/>
        <v>#DIV/0!</v>
      </c>
      <c r="K1045" s="112" t="e">
        <f t="shared" si="46"/>
        <v>#DIV/0!</v>
      </c>
      <c r="L1045"/>
      <c r="M1045"/>
      <c r="O1045"/>
      <c r="P1045"/>
    </row>
    <row r="1046" spans="1:16" x14ac:dyDescent="0.25">
      <c r="A1046" s="93"/>
      <c r="B1046" s="94"/>
      <c r="C1046" s="95"/>
      <c r="D1046"/>
      <c r="E1046"/>
      <c r="F1046"/>
      <c r="G1046"/>
      <c r="H1046"/>
      <c r="I1046"/>
      <c r="J1046" s="112" t="e">
        <f t="shared" si="45"/>
        <v>#DIV/0!</v>
      </c>
      <c r="K1046" s="112" t="e">
        <f t="shared" si="46"/>
        <v>#DIV/0!</v>
      </c>
      <c r="L1046"/>
      <c r="M1046"/>
      <c r="O1046"/>
      <c r="P1046"/>
    </row>
    <row r="1047" spans="1:16" x14ac:dyDescent="0.25">
      <c r="A1047" s="93"/>
      <c r="B1047" s="94"/>
      <c r="C1047" s="95"/>
      <c r="D1047"/>
      <c r="E1047"/>
      <c r="F1047"/>
      <c r="G1047"/>
      <c r="H1047"/>
      <c r="I1047"/>
      <c r="J1047" s="112" t="e">
        <f t="shared" si="45"/>
        <v>#DIV/0!</v>
      </c>
      <c r="K1047" s="112" t="e">
        <f t="shared" si="46"/>
        <v>#DIV/0!</v>
      </c>
      <c r="L1047"/>
      <c r="M1047"/>
      <c r="O1047"/>
      <c r="P1047"/>
    </row>
    <row r="1048" spans="1:16" x14ac:dyDescent="0.25">
      <c r="A1048" s="93"/>
      <c r="B1048" s="94"/>
      <c r="C1048" s="95"/>
      <c r="D1048"/>
      <c r="E1048"/>
      <c r="F1048"/>
      <c r="G1048"/>
      <c r="H1048"/>
      <c r="I1048"/>
      <c r="J1048" s="112" t="e">
        <f t="shared" si="45"/>
        <v>#DIV/0!</v>
      </c>
      <c r="K1048" s="112" t="e">
        <f t="shared" si="46"/>
        <v>#DIV/0!</v>
      </c>
      <c r="L1048"/>
      <c r="M1048"/>
      <c r="O1048"/>
      <c r="P1048"/>
    </row>
    <row r="1049" spans="1:16" x14ac:dyDescent="0.25">
      <c r="A1049" s="93"/>
      <c r="B1049" s="94"/>
      <c r="C1049" s="95"/>
      <c r="D1049"/>
      <c r="E1049"/>
      <c r="F1049"/>
      <c r="G1049"/>
      <c r="H1049"/>
      <c r="I1049"/>
      <c r="J1049" s="112" t="e">
        <f t="shared" si="45"/>
        <v>#DIV/0!</v>
      </c>
      <c r="K1049" s="112" t="e">
        <f t="shared" si="46"/>
        <v>#DIV/0!</v>
      </c>
      <c r="L1049"/>
      <c r="M1049"/>
      <c r="O1049"/>
      <c r="P1049"/>
    </row>
    <row r="1050" spans="1:16" x14ac:dyDescent="0.25">
      <c r="A1050" s="93"/>
      <c r="B1050" s="94"/>
      <c r="C1050" s="95"/>
      <c r="D1050"/>
      <c r="E1050"/>
      <c r="F1050"/>
      <c r="G1050"/>
      <c r="H1050"/>
      <c r="I1050"/>
      <c r="J1050" s="112" t="e">
        <f t="shared" si="45"/>
        <v>#DIV/0!</v>
      </c>
      <c r="K1050" s="112" t="e">
        <f t="shared" si="46"/>
        <v>#DIV/0!</v>
      </c>
      <c r="L1050"/>
      <c r="M1050"/>
      <c r="O1050"/>
      <c r="P1050"/>
    </row>
    <row r="1051" spans="1:16" x14ac:dyDescent="0.25">
      <c r="A1051" s="93"/>
      <c r="B1051" s="94"/>
      <c r="C1051" s="95"/>
      <c r="D1051"/>
      <c r="E1051"/>
      <c r="F1051"/>
      <c r="G1051"/>
      <c r="H1051"/>
      <c r="I1051"/>
      <c r="J1051" s="112" t="e">
        <f t="shared" si="45"/>
        <v>#DIV/0!</v>
      </c>
      <c r="K1051" s="112" t="e">
        <f t="shared" si="46"/>
        <v>#DIV/0!</v>
      </c>
      <c r="L1051"/>
      <c r="M1051"/>
      <c r="O1051"/>
      <c r="P1051"/>
    </row>
    <row r="1052" spans="1:16" x14ac:dyDescent="0.25">
      <c r="A1052" s="93"/>
      <c r="B1052" s="94"/>
      <c r="C1052" s="95"/>
      <c r="D1052"/>
      <c r="E1052"/>
      <c r="F1052"/>
      <c r="G1052"/>
      <c r="H1052"/>
      <c r="I1052"/>
      <c r="J1052" s="112" t="e">
        <f t="shared" si="45"/>
        <v>#DIV/0!</v>
      </c>
      <c r="K1052" s="112" t="e">
        <f t="shared" si="46"/>
        <v>#DIV/0!</v>
      </c>
      <c r="L1052"/>
      <c r="M1052"/>
      <c r="O1052"/>
      <c r="P1052"/>
    </row>
    <row r="1053" spans="1:16" x14ac:dyDescent="0.25">
      <c r="A1053" s="93"/>
      <c r="B1053" s="94"/>
      <c r="C1053" s="95"/>
      <c r="D1053"/>
      <c r="E1053"/>
      <c r="F1053"/>
      <c r="G1053"/>
      <c r="H1053"/>
      <c r="I1053"/>
      <c r="J1053" s="112" t="e">
        <f t="shared" si="45"/>
        <v>#DIV/0!</v>
      </c>
      <c r="K1053" s="112" t="e">
        <f t="shared" si="46"/>
        <v>#DIV/0!</v>
      </c>
      <c r="L1053"/>
      <c r="M1053"/>
      <c r="O1053"/>
      <c r="P1053"/>
    </row>
    <row r="1054" spans="1:16" x14ac:dyDescent="0.25">
      <c r="A1054" s="93"/>
      <c r="B1054" s="94"/>
      <c r="C1054" s="95"/>
      <c r="D1054"/>
      <c r="E1054"/>
      <c r="F1054"/>
      <c r="G1054"/>
      <c r="H1054"/>
      <c r="I1054"/>
      <c r="J1054" s="112" t="e">
        <f t="shared" si="45"/>
        <v>#DIV/0!</v>
      </c>
      <c r="K1054" s="112" t="e">
        <f t="shared" si="46"/>
        <v>#DIV/0!</v>
      </c>
      <c r="L1054"/>
      <c r="M1054"/>
      <c r="O1054"/>
      <c r="P1054"/>
    </row>
    <row r="1055" spans="1:16" x14ac:dyDescent="0.25">
      <c r="A1055" s="93"/>
      <c r="B1055" s="94"/>
      <c r="C1055" s="95"/>
      <c r="D1055"/>
      <c r="E1055"/>
      <c r="F1055"/>
      <c r="G1055"/>
      <c r="H1055"/>
      <c r="I1055"/>
      <c r="J1055" s="112" t="e">
        <f t="shared" si="45"/>
        <v>#DIV/0!</v>
      </c>
      <c r="K1055" s="112" t="e">
        <f t="shared" si="46"/>
        <v>#DIV/0!</v>
      </c>
      <c r="L1055"/>
      <c r="M1055"/>
      <c r="O1055"/>
      <c r="P1055"/>
    </row>
    <row r="1056" spans="1:16" x14ac:dyDescent="0.25">
      <c r="A1056" s="93"/>
      <c r="B1056" s="94"/>
      <c r="C1056" s="95"/>
      <c r="D1056"/>
      <c r="E1056"/>
      <c r="F1056"/>
      <c r="G1056"/>
      <c r="H1056"/>
      <c r="I1056"/>
      <c r="J1056" s="112" t="e">
        <f t="shared" si="45"/>
        <v>#DIV/0!</v>
      </c>
      <c r="K1056" s="112" t="e">
        <f t="shared" si="46"/>
        <v>#DIV/0!</v>
      </c>
      <c r="L1056"/>
      <c r="M1056"/>
      <c r="O1056"/>
      <c r="P1056"/>
    </row>
    <row r="1057" spans="1:16" x14ac:dyDescent="0.25">
      <c r="A1057" s="93"/>
      <c r="B1057" s="94"/>
      <c r="C1057" s="95"/>
      <c r="D1057"/>
      <c r="E1057"/>
      <c r="F1057"/>
      <c r="G1057"/>
      <c r="H1057"/>
      <c r="I1057"/>
      <c r="J1057" s="112" t="e">
        <f t="shared" si="45"/>
        <v>#DIV/0!</v>
      </c>
      <c r="K1057" s="112" t="e">
        <f t="shared" si="46"/>
        <v>#DIV/0!</v>
      </c>
      <c r="L1057"/>
      <c r="M1057"/>
      <c r="O1057"/>
      <c r="P1057"/>
    </row>
    <row r="1058" spans="1:16" x14ac:dyDescent="0.25">
      <c r="A1058" s="93"/>
      <c r="B1058" s="94"/>
      <c r="C1058" s="95"/>
      <c r="D1058"/>
      <c r="E1058"/>
      <c r="F1058"/>
      <c r="G1058"/>
      <c r="H1058"/>
      <c r="I1058"/>
      <c r="J1058" s="112" t="e">
        <f t="shared" si="45"/>
        <v>#DIV/0!</v>
      </c>
      <c r="K1058" s="112" t="e">
        <f t="shared" si="46"/>
        <v>#DIV/0!</v>
      </c>
      <c r="L1058"/>
      <c r="M1058"/>
      <c r="O1058"/>
      <c r="P1058"/>
    </row>
    <row r="1059" spans="1:16" x14ac:dyDescent="0.25">
      <c r="A1059" s="93"/>
      <c r="B1059" s="94"/>
      <c r="C1059" s="95"/>
      <c r="D1059"/>
      <c r="E1059"/>
      <c r="F1059"/>
      <c r="G1059"/>
      <c r="H1059"/>
      <c r="I1059"/>
      <c r="J1059" s="112" t="e">
        <f t="shared" si="45"/>
        <v>#DIV/0!</v>
      </c>
      <c r="K1059" s="112" t="e">
        <f t="shared" si="46"/>
        <v>#DIV/0!</v>
      </c>
      <c r="L1059"/>
      <c r="M1059"/>
      <c r="O1059"/>
      <c r="P1059"/>
    </row>
    <row r="1060" spans="1:16" x14ac:dyDescent="0.25">
      <c r="A1060" s="93"/>
      <c r="B1060" s="94"/>
      <c r="C1060" s="95"/>
      <c r="D1060"/>
      <c r="E1060"/>
      <c r="F1060"/>
      <c r="G1060"/>
      <c r="H1060"/>
      <c r="I1060"/>
      <c r="J1060" s="112" t="e">
        <f t="shared" si="45"/>
        <v>#DIV/0!</v>
      </c>
      <c r="K1060" s="112" t="e">
        <f t="shared" si="46"/>
        <v>#DIV/0!</v>
      </c>
      <c r="L1060"/>
      <c r="M1060"/>
      <c r="O1060"/>
      <c r="P1060"/>
    </row>
    <row r="1061" spans="1:16" x14ac:dyDescent="0.25">
      <c r="A1061" s="93"/>
      <c r="B1061" s="94"/>
      <c r="C1061" s="95"/>
      <c r="D1061"/>
      <c r="E1061"/>
      <c r="F1061"/>
      <c r="G1061"/>
      <c r="H1061"/>
      <c r="I1061"/>
      <c r="J1061" s="112" t="e">
        <f t="shared" si="45"/>
        <v>#DIV/0!</v>
      </c>
      <c r="K1061" s="112" t="e">
        <f t="shared" si="46"/>
        <v>#DIV/0!</v>
      </c>
      <c r="L1061"/>
      <c r="M1061"/>
      <c r="O1061"/>
      <c r="P1061"/>
    </row>
    <row r="1062" spans="1:16" x14ac:dyDescent="0.25">
      <c r="A1062" s="93"/>
      <c r="B1062" s="94"/>
      <c r="C1062" s="95"/>
      <c r="D1062"/>
      <c r="E1062"/>
      <c r="F1062"/>
      <c r="G1062"/>
      <c r="H1062"/>
      <c r="I1062"/>
      <c r="J1062" s="112" t="e">
        <f t="shared" si="45"/>
        <v>#DIV/0!</v>
      </c>
      <c r="K1062" s="112" t="e">
        <f t="shared" si="46"/>
        <v>#DIV/0!</v>
      </c>
      <c r="L1062"/>
      <c r="M1062"/>
      <c r="O1062"/>
      <c r="P1062"/>
    </row>
    <row r="1063" spans="1:16" x14ac:dyDescent="0.25">
      <c r="A1063" s="93"/>
      <c r="B1063" s="94"/>
      <c r="C1063" s="95"/>
      <c r="D1063"/>
      <c r="E1063"/>
      <c r="F1063"/>
      <c r="G1063"/>
      <c r="H1063"/>
      <c r="I1063"/>
      <c r="J1063" s="112" t="e">
        <f t="shared" si="45"/>
        <v>#DIV/0!</v>
      </c>
      <c r="K1063" s="112" t="e">
        <f t="shared" si="46"/>
        <v>#DIV/0!</v>
      </c>
      <c r="L1063"/>
      <c r="M1063"/>
      <c r="O1063"/>
      <c r="P1063"/>
    </row>
    <row r="1064" spans="1:16" x14ac:dyDescent="0.25">
      <c r="A1064" s="93"/>
      <c r="B1064" s="94"/>
      <c r="C1064" s="95"/>
      <c r="D1064"/>
      <c r="E1064"/>
      <c r="F1064"/>
      <c r="G1064"/>
      <c r="H1064"/>
      <c r="I1064"/>
      <c r="J1064" s="112" t="e">
        <f t="shared" si="45"/>
        <v>#DIV/0!</v>
      </c>
      <c r="K1064" s="112" t="e">
        <f t="shared" si="46"/>
        <v>#DIV/0!</v>
      </c>
      <c r="L1064"/>
      <c r="M1064"/>
      <c r="O1064"/>
      <c r="P1064"/>
    </row>
    <row r="1065" spans="1:16" x14ac:dyDescent="0.25">
      <c r="A1065" s="93"/>
      <c r="B1065" s="94"/>
      <c r="C1065" s="95"/>
      <c r="D1065"/>
      <c r="E1065"/>
      <c r="F1065"/>
      <c r="G1065"/>
      <c r="H1065"/>
      <c r="I1065"/>
      <c r="J1065" s="112" t="e">
        <f t="shared" si="45"/>
        <v>#DIV/0!</v>
      </c>
      <c r="K1065" s="112" t="e">
        <f t="shared" si="46"/>
        <v>#DIV/0!</v>
      </c>
      <c r="L1065"/>
      <c r="M1065"/>
      <c r="O1065"/>
      <c r="P1065"/>
    </row>
    <row r="1066" spans="1:16" x14ac:dyDescent="0.25">
      <c r="A1066" s="93"/>
      <c r="B1066" s="94"/>
      <c r="C1066" s="95"/>
      <c r="D1066"/>
      <c r="E1066"/>
      <c r="F1066"/>
      <c r="G1066"/>
      <c r="H1066"/>
      <c r="I1066"/>
      <c r="J1066" s="112" t="e">
        <f t="shared" si="45"/>
        <v>#DIV/0!</v>
      </c>
      <c r="K1066" s="112" t="e">
        <f t="shared" si="46"/>
        <v>#DIV/0!</v>
      </c>
      <c r="L1066"/>
      <c r="M1066"/>
      <c r="O1066"/>
      <c r="P1066"/>
    </row>
    <row r="1067" spans="1:16" x14ac:dyDescent="0.25">
      <c r="A1067" s="93"/>
      <c r="B1067" s="94"/>
      <c r="C1067" s="95"/>
      <c r="D1067"/>
      <c r="E1067"/>
      <c r="F1067"/>
      <c r="G1067"/>
      <c r="H1067"/>
      <c r="I1067"/>
      <c r="J1067" s="112" t="e">
        <f t="shared" si="45"/>
        <v>#DIV/0!</v>
      </c>
      <c r="K1067" s="112" t="e">
        <f t="shared" si="46"/>
        <v>#DIV/0!</v>
      </c>
      <c r="L1067"/>
      <c r="M1067"/>
      <c r="O1067"/>
      <c r="P1067"/>
    </row>
    <row r="1068" spans="1:16" x14ac:dyDescent="0.25">
      <c r="A1068" s="93"/>
      <c r="B1068" s="94"/>
      <c r="C1068" s="95"/>
      <c r="D1068"/>
      <c r="E1068"/>
      <c r="F1068"/>
      <c r="G1068"/>
      <c r="H1068"/>
      <c r="I1068"/>
      <c r="J1068" s="112" t="e">
        <f t="shared" si="45"/>
        <v>#DIV/0!</v>
      </c>
      <c r="K1068" s="112" t="e">
        <f t="shared" si="46"/>
        <v>#DIV/0!</v>
      </c>
      <c r="L1068"/>
      <c r="M1068"/>
      <c r="O1068"/>
      <c r="P1068"/>
    </row>
    <row r="1069" spans="1:16" x14ac:dyDescent="0.25">
      <c r="A1069" s="93"/>
      <c r="B1069" s="94"/>
      <c r="C1069" s="95"/>
      <c r="D1069"/>
      <c r="E1069"/>
      <c r="F1069"/>
      <c r="G1069"/>
      <c r="H1069"/>
      <c r="I1069"/>
      <c r="J1069" s="112" t="e">
        <f t="shared" si="45"/>
        <v>#DIV/0!</v>
      </c>
      <c r="K1069" s="112" t="e">
        <f t="shared" si="46"/>
        <v>#DIV/0!</v>
      </c>
      <c r="L1069"/>
      <c r="M1069"/>
      <c r="O1069"/>
      <c r="P1069"/>
    </row>
    <row r="1070" spans="1:16" x14ac:dyDescent="0.25">
      <c r="A1070" s="93"/>
      <c r="B1070" s="94"/>
      <c r="C1070" s="95"/>
      <c r="D1070"/>
      <c r="E1070"/>
      <c r="F1070"/>
      <c r="G1070"/>
      <c r="H1070"/>
      <c r="I1070"/>
      <c r="J1070" s="112" t="e">
        <f t="shared" si="45"/>
        <v>#DIV/0!</v>
      </c>
      <c r="K1070" s="112" t="e">
        <f t="shared" si="46"/>
        <v>#DIV/0!</v>
      </c>
      <c r="L1070"/>
      <c r="M1070"/>
      <c r="O1070"/>
      <c r="P1070"/>
    </row>
    <row r="1071" spans="1:16" x14ac:dyDescent="0.25">
      <c r="A1071" s="93"/>
      <c r="B1071" s="94"/>
      <c r="C1071" s="95"/>
      <c r="D1071"/>
      <c r="E1071"/>
      <c r="F1071"/>
      <c r="G1071"/>
      <c r="H1071"/>
      <c r="I1071"/>
      <c r="J1071" s="112" t="e">
        <f t="shared" si="45"/>
        <v>#DIV/0!</v>
      </c>
      <c r="K1071" s="112" t="e">
        <f t="shared" si="46"/>
        <v>#DIV/0!</v>
      </c>
      <c r="L1071"/>
      <c r="M1071"/>
      <c r="O1071"/>
      <c r="P1071"/>
    </row>
    <row r="1072" spans="1:16" x14ac:dyDescent="0.25">
      <c r="A1072" s="93"/>
      <c r="B1072" s="94"/>
      <c r="C1072" s="95"/>
      <c r="D1072"/>
      <c r="E1072"/>
      <c r="F1072"/>
      <c r="G1072"/>
      <c r="H1072"/>
      <c r="I1072"/>
      <c r="J1072" s="112" t="e">
        <f t="shared" si="45"/>
        <v>#DIV/0!</v>
      </c>
      <c r="K1072" s="112" t="e">
        <f t="shared" si="46"/>
        <v>#DIV/0!</v>
      </c>
      <c r="L1072"/>
      <c r="M1072"/>
      <c r="O1072"/>
      <c r="P1072"/>
    </row>
    <row r="1073" spans="1:16" x14ac:dyDescent="0.25">
      <c r="A1073" s="93"/>
      <c r="B1073" s="94"/>
      <c r="C1073" s="95"/>
      <c r="D1073"/>
      <c r="E1073"/>
      <c r="F1073"/>
      <c r="G1073"/>
      <c r="H1073"/>
      <c r="I1073"/>
      <c r="J1073" s="112" t="e">
        <f t="shared" si="45"/>
        <v>#DIV/0!</v>
      </c>
      <c r="K1073" s="112" t="e">
        <f t="shared" si="46"/>
        <v>#DIV/0!</v>
      </c>
      <c r="L1073"/>
      <c r="M1073"/>
      <c r="O1073"/>
      <c r="P1073"/>
    </row>
    <row r="1074" spans="1:16" x14ac:dyDescent="0.25">
      <c r="A1074" s="93"/>
      <c r="B1074" s="94"/>
      <c r="C1074" s="95"/>
      <c r="D1074"/>
      <c r="E1074"/>
      <c r="F1074"/>
      <c r="G1074"/>
      <c r="H1074"/>
      <c r="I1074"/>
      <c r="J1074" s="112" t="e">
        <f t="shared" si="45"/>
        <v>#DIV/0!</v>
      </c>
      <c r="K1074" s="112" t="e">
        <f t="shared" si="46"/>
        <v>#DIV/0!</v>
      </c>
      <c r="L1074"/>
      <c r="M1074"/>
      <c r="O1074"/>
      <c r="P1074"/>
    </row>
    <row r="1075" spans="1:16" x14ac:dyDescent="0.25">
      <c r="A1075" s="93"/>
      <c r="B1075" s="94"/>
      <c r="C1075" s="95"/>
      <c r="D1075"/>
      <c r="E1075"/>
      <c r="F1075"/>
      <c r="G1075"/>
      <c r="H1075"/>
      <c r="I1075"/>
      <c r="J1075" s="112" t="e">
        <f t="shared" si="45"/>
        <v>#DIV/0!</v>
      </c>
      <c r="K1075" s="112" t="e">
        <f t="shared" si="46"/>
        <v>#DIV/0!</v>
      </c>
      <c r="L1075"/>
      <c r="M1075"/>
      <c r="O1075"/>
      <c r="P1075"/>
    </row>
    <row r="1076" spans="1:16" x14ac:dyDescent="0.25">
      <c r="A1076" s="93"/>
      <c r="B1076" s="94"/>
      <c r="C1076" s="95"/>
      <c r="D1076"/>
      <c r="E1076"/>
      <c r="F1076"/>
      <c r="G1076"/>
      <c r="H1076"/>
      <c r="I1076"/>
      <c r="J1076" s="112" t="e">
        <f t="shared" si="45"/>
        <v>#DIV/0!</v>
      </c>
      <c r="K1076" s="112" t="e">
        <f t="shared" si="46"/>
        <v>#DIV/0!</v>
      </c>
      <c r="L1076"/>
      <c r="M1076"/>
      <c r="O1076"/>
      <c r="P1076"/>
    </row>
    <row r="1077" spans="1:16" x14ac:dyDescent="0.25">
      <c r="A1077" s="93"/>
      <c r="B1077" s="94"/>
      <c r="C1077" s="95"/>
      <c r="D1077"/>
      <c r="E1077"/>
      <c r="F1077"/>
      <c r="G1077"/>
      <c r="H1077"/>
      <c r="I1077"/>
      <c r="J1077" s="112" t="e">
        <f t="shared" si="45"/>
        <v>#DIV/0!</v>
      </c>
      <c r="K1077" s="112" t="e">
        <f t="shared" si="46"/>
        <v>#DIV/0!</v>
      </c>
      <c r="L1077"/>
      <c r="M1077"/>
      <c r="O1077"/>
      <c r="P1077"/>
    </row>
    <row r="1078" spans="1:16" x14ac:dyDescent="0.25">
      <c r="A1078" s="93"/>
      <c r="B1078" s="94"/>
      <c r="C1078" s="95"/>
      <c r="D1078"/>
      <c r="E1078"/>
      <c r="F1078"/>
      <c r="G1078"/>
      <c r="H1078"/>
      <c r="I1078"/>
      <c r="J1078" s="112" t="e">
        <f t="shared" si="45"/>
        <v>#DIV/0!</v>
      </c>
      <c r="K1078" s="112" t="e">
        <f t="shared" si="46"/>
        <v>#DIV/0!</v>
      </c>
      <c r="L1078"/>
      <c r="M1078"/>
      <c r="O1078"/>
      <c r="P1078"/>
    </row>
    <row r="1079" spans="1:16" x14ac:dyDescent="0.25">
      <c r="A1079" s="93"/>
      <c r="B1079" s="94"/>
      <c r="C1079" s="95"/>
      <c r="D1079"/>
      <c r="E1079"/>
      <c r="F1079"/>
      <c r="G1079"/>
      <c r="H1079"/>
      <c r="I1079"/>
      <c r="J1079" s="112" t="e">
        <f t="shared" si="45"/>
        <v>#DIV/0!</v>
      </c>
      <c r="K1079" s="112" t="e">
        <f t="shared" si="46"/>
        <v>#DIV/0!</v>
      </c>
      <c r="L1079"/>
      <c r="M1079"/>
      <c r="O1079"/>
      <c r="P1079"/>
    </row>
    <row r="1080" spans="1:16" x14ac:dyDescent="0.25">
      <c r="A1080" s="93"/>
      <c r="B1080" s="94"/>
      <c r="C1080" s="95"/>
      <c r="D1080"/>
      <c r="E1080"/>
      <c r="F1080"/>
      <c r="G1080"/>
      <c r="H1080"/>
      <c r="I1080"/>
      <c r="J1080" s="112" t="e">
        <f t="shared" si="45"/>
        <v>#DIV/0!</v>
      </c>
      <c r="K1080" s="112" t="e">
        <f t="shared" si="46"/>
        <v>#DIV/0!</v>
      </c>
      <c r="L1080"/>
      <c r="M1080"/>
      <c r="O1080"/>
      <c r="P1080"/>
    </row>
    <row r="1081" spans="1:16" x14ac:dyDescent="0.25">
      <c r="A1081" s="93"/>
      <c r="B1081" s="94"/>
      <c r="C1081" s="95"/>
      <c r="D1081"/>
      <c r="E1081"/>
      <c r="F1081"/>
      <c r="G1081"/>
      <c r="H1081"/>
      <c r="I1081"/>
      <c r="J1081" s="112" t="e">
        <f t="shared" si="45"/>
        <v>#DIV/0!</v>
      </c>
      <c r="K1081" s="112" t="e">
        <f t="shared" si="46"/>
        <v>#DIV/0!</v>
      </c>
      <c r="L1081"/>
      <c r="M1081"/>
      <c r="O1081"/>
      <c r="P1081"/>
    </row>
    <row r="1082" spans="1:16" x14ac:dyDescent="0.25">
      <c r="A1082" s="93"/>
      <c r="B1082" s="94"/>
      <c r="C1082" s="95"/>
      <c r="D1082"/>
      <c r="E1082"/>
      <c r="F1082"/>
      <c r="G1082"/>
      <c r="H1082"/>
      <c r="I1082"/>
      <c r="J1082" s="112" t="e">
        <f t="shared" si="45"/>
        <v>#DIV/0!</v>
      </c>
      <c r="K1082" s="112" t="e">
        <f t="shared" si="46"/>
        <v>#DIV/0!</v>
      </c>
      <c r="L1082"/>
      <c r="M1082"/>
      <c r="O1082"/>
      <c r="P1082"/>
    </row>
    <row r="1083" spans="1:16" x14ac:dyDescent="0.25">
      <c r="A1083" s="93"/>
      <c r="B1083" s="94"/>
      <c r="C1083" s="95"/>
      <c r="D1083"/>
      <c r="E1083"/>
      <c r="F1083"/>
      <c r="G1083"/>
      <c r="H1083"/>
      <c r="I1083"/>
      <c r="J1083" s="112" t="e">
        <f t="shared" si="45"/>
        <v>#DIV/0!</v>
      </c>
      <c r="K1083" s="112" t="e">
        <f t="shared" si="46"/>
        <v>#DIV/0!</v>
      </c>
      <c r="L1083"/>
      <c r="M1083"/>
      <c r="O1083"/>
      <c r="P1083"/>
    </row>
    <row r="1084" spans="1:16" x14ac:dyDescent="0.25">
      <c r="A1084" s="93"/>
      <c r="B1084" s="94"/>
      <c r="C1084" s="95"/>
      <c r="D1084"/>
      <c r="E1084"/>
      <c r="F1084"/>
      <c r="G1084"/>
      <c r="H1084"/>
      <c r="I1084"/>
      <c r="J1084" s="112" t="e">
        <f t="shared" si="45"/>
        <v>#DIV/0!</v>
      </c>
      <c r="K1084" s="112" t="e">
        <f t="shared" si="46"/>
        <v>#DIV/0!</v>
      </c>
      <c r="L1084"/>
      <c r="M1084"/>
      <c r="O1084"/>
      <c r="P1084"/>
    </row>
    <row r="1085" spans="1:16" x14ac:dyDescent="0.25">
      <c r="A1085" s="93"/>
      <c r="B1085" s="94"/>
      <c r="C1085" s="95"/>
      <c r="D1085"/>
      <c r="E1085"/>
      <c r="F1085"/>
      <c r="G1085"/>
      <c r="H1085"/>
      <c r="I1085"/>
      <c r="J1085" s="112" t="e">
        <f t="shared" si="45"/>
        <v>#DIV/0!</v>
      </c>
      <c r="K1085" s="112" t="e">
        <f t="shared" si="46"/>
        <v>#DIV/0!</v>
      </c>
      <c r="L1085"/>
      <c r="M1085"/>
      <c r="O1085"/>
      <c r="P1085"/>
    </row>
    <row r="1086" spans="1:16" x14ac:dyDescent="0.25">
      <c r="A1086" s="93"/>
      <c r="B1086" s="94"/>
      <c r="C1086" s="95"/>
      <c r="D1086"/>
      <c r="E1086"/>
      <c r="F1086"/>
      <c r="G1086"/>
      <c r="H1086"/>
      <c r="I1086"/>
      <c r="J1086" s="112" t="e">
        <f t="shared" si="45"/>
        <v>#DIV/0!</v>
      </c>
      <c r="K1086" s="112" t="e">
        <f t="shared" si="46"/>
        <v>#DIV/0!</v>
      </c>
      <c r="L1086"/>
      <c r="M1086"/>
      <c r="O1086"/>
      <c r="P1086"/>
    </row>
    <row r="1087" spans="1:16" x14ac:dyDescent="0.25">
      <c r="A1087" s="93"/>
      <c r="B1087" s="94"/>
      <c r="C1087" s="95"/>
      <c r="D1087"/>
      <c r="E1087"/>
      <c r="F1087"/>
      <c r="G1087"/>
      <c r="H1087"/>
      <c r="I1087"/>
      <c r="J1087" s="112" t="e">
        <f t="shared" si="45"/>
        <v>#DIV/0!</v>
      </c>
      <c r="K1087" s="112" t="e">
        <f t="shared" si="46"/>
        <v>#DIV/0!</v>
      </c>
      <c r="L1087"/>
      <c r="M1087"/>
      <c r="O1087"/>
      <c r="P1087"/>
    </row>
    <row r="1088" spans="1:16" x14ac:dyDescent="0.25">
      <c r="A1088" s="93"/>
      <c r="B1088" s="94"/>
      <c r="C1088" s="95"/>
      <c r="D1088"/>
      <c r="E1088"/>
      <c r="F1088"/>
      <c r="G1088"/>
      <c r="H1088"/>
      <c r="I1088"/>
      <c r="J1088" s="112" t="e">
        <f t="shared" si="45"/>
        <v>#DIV/0!</v>
      </c>
      <c r="K1088" s="112" t="e">
        <f t="shared" si="46"/>
        <v>#DIV/0!</v>
      </c>
      <c r="L1088"/>
      <c r="M1088"/>
      <c r="O1088"/>
      <c r="P1088"/>
    </row>
    <row r="1089" spans="1:16" x14ac:dyDescent="0.25">
      <c r="A1089" s="93"/>
      <c r="B1089" s="94"/>
      <c r="C1089" s="95"/>
      <c r="D1089"/>
      <c r="E1089"/>
      <c r="F1089"/>
      <c r="G1089"/>
      <c r="H1089"/>
      <c r="I1089"/>
      <c r="J1089" s="112" t="e">
        <f t="shared" si="45"/>
        <v>#DIV/0!</v>
      </c>
      <c r="K1089" s="112" t="e">
        <f t="shared" si="46"/>
        <v>#DIV/0!</v>
      </c>
      <c r="L1089"/>
      <c r="M1089"/>
      <c r="O1089"/>
      <c r="P1089"/>
    </row>
    <row r="1090" spans="1:16" x14ac:dyDescent="0.25">
      <c r="A1090" s="93"/>
      <c r="B1090" s="94"/>
      <c r="C1090" s="95"/>
      <c r="D1090"/>
      <c r="E1090"/>
      <c r="F1090"/>
      <c r="G1090"/>
      <c r="H1090"/>
      <c r="I1090"/>
      <c r="J1090" s="112" t="e">
        <f t="shared" si="45"/>
        <v>#DIV/0!</v>
      </c>
      <c r="K1090" s="112" t="e">
        <f t="shared" si="46"/>
        <v>#DIV/0!</v>
      </c>
      <c r="L1090"/>
      <c r="M1090"/>
      <c r="O1090"/>
      <c r="P1090"/>
    </row>
    <row r="1091" spans="1:16" x14ac:dyDescent="0.25">
      <c r="A1091" s="93"/>
      <c r="B1091" s="94"/>
      <c r="C1091" s="95"/>
      <c r="D1091"/>
      <c r="E1091"/>
      <c r="F1091"/>
      <c r="G1091"/>
      <c r="H1091"/>
      <c r="I1091"/>
      <c r="J1091" s="112" t="e">
        <f t="shared" si="45"/>
        <v>#DIV/0!</v>
      </c>
      <c r="K1091" s="112" t="e">
        <f t="shared" si="46"/>
        <v>#DIV/0!</v>
      </c>
      <c r="L1091"/>
      <c r="M1091"/>
      <c r="O1091"/>
      <c r="P1091"/>
    </row>
    <row r="1092" spans="1:16" x14ac:dyDescent="0.25">
      <c r="A1092" s="93"/>
      <c r="B1092" s="94"/>
      <c r="C1092" s="95"/>
      <c r="D1092"/>
      <c r="E1092"/>
      <c r="F1092"/>
      <c r="G1092"/>
      <c r="H1092"/>
      <c r="I1092"/>
      <c r="J1092" s="112" t="e">
        <f t="shared" ref="J1092:J1155" si="47">(B1092-B1093)/B1093</f>
        <v>#DIV/0!</v>
      </c>
      <c r="K1092" s="112" t="e">
        <f t="shared" ref="K1092:K1155" si="48">(C1092-C1093)/C1093</f>
        <v>#DIV/0!</v>
      </c>
      <c r="L1092"/>
      <c r="M1092"/>
      <c r="O1092"/>
      <c r="P1092"/>
    </row>
    <row r="1093" spans="1:16" x14ac:dyDescent="0.25">
      <c r="A1093" s="93"/>
      <c r="B1093" s="94"/>
      <c r="C1093" s="95"/>
      <c r="D1093"/>
      <c r="E1093"/>
      <c r="F1093"/>
      <c r="G1093"/>
      <c r="H1093"/>
      <c r="I1093"/>
      <c r="J1093" s="112" t="e">
        <f t="shared" si="47"/>
        <v>#DIV/0!</v>
      </c>
      <c r="K1093" s="112" t="e">
        <f t="shared" si="48"/>
        <v>#DIV/0!</v>
      </c>
      <c r="L1093"/>
      <c r="M1093"/>
      <c r="O1093"/>
      <c r="P1093"/>
    </row>
    <row r="1094" spans="1:16" x14ac:dyDescent="0.25">
      <c r="A1094" s="93"/>
      <c r="B1094" s="94"/>
      <c r="C1094" s="95"/>
      <c r="D1094"/>
      <c r="E1094"/>
      <c r="F1094"/>
      <c r="G1094"/>
      <c r="H1094"/>
      <c r="I1094"/>
      <c r="J1094" s="112" t="e">
        <f t="shared" si="47"/>
        <v>#DIV/0!</v>
      </c>
      <c r="K1094" s="112" t="e">
        <f t="shared" si="48"/>
        <v>#DIV/0!</v>
      </c>
      <c r="L1094"/>
      <c r="M1094"/>
      <c r="O1094"/>
      <c r="P1094"/>
    </row>
    <row r="1095" spans="1:16" x14ac:dyDescent="0.25">
      <c r="A1095" s="93"/>
      <c r="B1095" s="94"/>
      <c r="C1095" s="95"/>
      <c r="D1095"/>
      <c r="E1095"/>
      <c r="F1095"/>
      <c r="G1095"/>
      <c r="H1095"/>
      <c r="I1095"/>
      <c r="J1095" s="112" t="e">
        <f t="shared" si="47"/>
        <v>#DIV/0!</v>
      </c>
      <c r="K1095" s="112" t="e">
        <f t="shared" si="48"/>
        <v>#DIV/0!</v>
      </c>
      <c r="L1095"/>
      <c r="M1095"/>
      <c r="O1095"/>
      <c r="P1095"/>
    </row>
    <row r="1096" spans="1:16" x14ac:dyDescent="0.25">
      <c r="A1096" s="93"/>
      <c r="B1096" s="94"/>
      <c r="C1096" s="95"/>
      <c r="D1096"/>
      <c r="E1096"/>
      <c r="F1096"/>
      <c r="G1096"/>
      <c r="H1096"/>
      <c r="I1096"/>
      <c r="J1096" s="112" t="e">
        <f t="shared" si="47"/>
        <v>#DIV/0!</v>
      </c>
      <c r="K1096" s="112" t="e">
        <f t="shared" si="48"/>
        <v>#DIV/0!</v>
      </c>
      <c r="L1096"/>
      <c r="M1096"/>
      <c r="O1096"/>
      <c r="P1096"/>
    </row>
    <row r="1097" spans="1:16" x14ac:dyDescent="0.25">
      <c r="A1097" s="93"/>
      <c r="B1097" s="94"/>
      <c r="C1097" s="95"/>
      <c r="D1097"/>
      <c r="E1097"/>
      <c r="F1097"/>
      <c r="G1097"/>
      <c r="H1097"/>
      <c r="I1097"/>
      <c r="J1097" s="112" t="e">
        <f t="shared" si="47"/>
        <v>#DIV/0!</v>
      </c>
      <c r="K1097" s="112" t="e">
        <f t="shared" si="48"/>
        <v>#DIV/0!</v>
      </c>
      <c r="L1097"/>
      <c r="M1097"/>
      <c r="O1097"/>
      <c r="P1097"/>
    </row>
    <row r="1098" spans="1:16" x14ac:dyDescent="0.25">
      <c r="A1098" s="93"/>
      <c r="B1098" s="94"/>
      <c r="C1098" s="95"/>
      <c r="D1098"/>
      <c r="E1098"/>
      <c r="F1098"/>
      <c r="G1098"/>
      <c r="H1098"/>
      <c r="I1098"/>
      <c r="J1098" s="112" t="e">
        <f t="shared" si="47"/>
        <v>#DIV/0!</v>
      </c>
      <c r="K1098" s="112" t="e">
        <f t="shared" si="48"/>
        <v>#DIV/0!</v>
      </c>
      <c r="L1098"/>
      <c r="M1098"/>
      <c r="O1098"/>
      <c r="P1098"/>
    </row>
    <row r="1099" spans="1:16" x14ac:dyDescent="0.25">
      <c r="A1099" s="93"/>
      <c r="B1099" s="94"/>
      <c r="C1099" s="95"/>
      <c r="D1099"/>
      <c r="E1099"/>
      <c r="F1099"/>
      <c r="G1099"/>
      <c r="H1099"/>
      <c r="I1099"/>
      <c r="J1099" s="112" t="e">
        <f t="shared" si="47"/>
        <v>#DIV/0!</v>
      </c>
      <c r="K1099" s="112" t="e">
        <f t="shared" si="48"/>
        <v>#DIV/0!</v>
      </c>
      <c r="L1099"/>
      <c r="M1099"/>
      <c r="O1099"/>
      <c r="P1099"/>
    </row>
    <row r="1100" spans="1:16" x14ac:dyDescent="0.25">
      <c r="A1100" s="93"/>
      <c r="B1100" s="94"/>
      <c r="C1100" s="95"/>
      <c r="D1100"/>
      <c r="E1100"/>
      <c r="F1100"/>
      <c r="G1100"/>
      <c r="H1100"/>
      <c r="I1100"/>
      <c r="J1100" s="112" t="e">
        <f t="shared" si="47"/>
        <v>#DIV/0!</v>
      </c>
      <c r="K1100" s="112" t="e">
        <f t="shared" si="48"/>
        <v>#DIV/0!</v>
      </c>
      <c r="L1100"/>
      <c r="M1100"/>
      <c r="O1100"/>
      <c r="P1100"/>
    </row>
    <row r="1101" spans="1:16" x14ac:dyDescent="0.25">
      <c r="A1101" s="93"/>
      <c r="B1101" s="94"/>
      <c r="C1101" s="95"/>
      <c r="D1101"/>
      <c r="E1101"/>
      <c r="F1101"/>
      <c r="G1101"/>
      <c r="H1101"/>
      <c r="I1101"/>
      <c r="J1101" s="112" t="e">
        <f t="shared" si="47"/>
        <v>#DIV/0!</v>
      </c>
      <c r="K1101" s="112" t="e">
        <f t="shared" si="48"/>
        <v>#DIV/0!</v>
      </c>
      <c r="L1101"/>
      <c r="M1101"/>
      <c r="O1101"/>
      <c r="P1101"/>
    </row>
    <row r="1102" spans="1:16" x14ac:dyDescent="0.25">
      <c r="A1102" s="93"/>
      <c r="B1102" s="94"/>
      <c r="C1102" s="95"/>
      <c r="D1102"/>
      <c r="E1102"/>
      <c r="F1102"/>
      <c r="G1102"/>
      <c r="H1102"/>
      <c r="I1102"/>
      <c r="J1102" s="112" t="e">
        <f t="shared" si="47"/>
        <v>#DIV/0!</v>
      </c>
      <c r="K1102" s="112" t="e">
        <f t="shared" si="48"/>
        <v>#DIV/0!</v>
      </c>
      <c r="L1102"/>
      <c r="M1102"/>
      <c r="O1102"/>
      <c r="P1102"/>
    </row>
    <row r="1103" spans="1:16" x14ac:dyDescent="0.25">
      <c r="A1103" s="93"/>
      <c r="B1103" s="94"/>
      <c r="C1103" s="95"/>
      <c r="D1103"/>
      <c r="E1103"/>
      <c r="F1103"/>
      <c r="G1103"/>
      <c r="H1103"/>
      <c r="I1103"/>
      <c r="J1103" s="112" t="e">
        <f t="shared" si="47"/>
        <v>#DIV/0!</v>
      </c>
      <c r="K1103" s="112" t="e">
        <f t="shared" si="48"/>
        <v>#DIV/0!</v>
      </c>
      <c r="L1103"/>
      <c r="M1103"/>
      <c r="O1103"/>
      <c r="P1103"/>
    </row>
    <row r="1104" spans="1:16" x14ac:dyDescent="0.25">
      <c r="A1104" s="93"/>
      <c r="B1104" s="94"/>
      <c r="C1104" s="95"/>
      <c r="D1104"/>
      <c r="E1104"/>
      <c r="F1104"/>
      <c r="G1104"/>
      <c r="H1104"/>
      <c r="I1104"/>
      <c r="J1104" s="112" t="e">
        <f t="shared" si="47"/>
        <v>#DIV/0!</v>
      </c>
      <c r="K1104" s="112" t="e">
        <f t="shared" si="48"/>
        <v>#DIV/0!</v>
      </c>
      <c r="L1104"/>
      <c r="M1104"/>
      <c r="O1104"/>
      <c r="P1104"/>
    </row>
    <row r="1105" spans="1:16" x14ac:dyDescent="0.25">
      <c r="A1105" s="93"/>
      <c r="B1105" s="94"/>
      <c r="C1105" s="95"/>
      <c r="D1105"/>
      <c r="E1105"/>
      <c r="F1105"/>
      <c r="G1105"/>
      <c r="H1105"/>
      <c r="I1105"/>
      <c r="J1105" s="112" t="e">
        <f t="shared" si="47"/>
        <v>#DIV/0!</v>
      </c>
      <c r="K1105" s="112" t="e">
        <f t="shared" si="48"/>
        <v>#DIV/0!</v>
      </c>
      <c r="L1105"/>
      <c r="M1105"/>
      <c r="O1105"/>
      <c r="P1105"/>
    </row>
    <row r="1106" spans="1:16" x14ac:dyDescent="0.25">
      <c r="A1106" s="93"/>
      <c r="B1106" s="94"/>
      <c r="C1106" s="95"/>
      <c r="D1106"/>
      <c r="E1106"/>
      <c r="F1106"/>
      <c r="G1106"/>
      <c r="H1106"/>
      <c r="I1106"/>
      <c r="J1106" s="112" t="e">
        <f t="shared" si="47"/>
        <v>#DIV/0!</v>
      </c>
      <c r="K1106" s="112" t="e">
        <f t="shared" si="48"/>
        <v>#DIV/0!</v>
      </c>
      <c r="L1106"/>
      <c r="M1106"/>
      <c r="O1106"/>
      <c r="P1106"/>
    </row>
    <row r="1107" spans="1:16" x14ac:dyDescent="0.25">
      <c r="A1107" s="93"/>
      <c r="B1107" s="94"/>
      <c r="C1107" s="95"/>
      <c r="D1107"/>
      <c r="E1107"/>
      <c r="F1107"/>
      <c r="G1107"/>
      <c r="H1107"/>
      <c r="I1107"/>
      <c r="J1107" s="112" t="e">
        <f t="shared" si="47"/>
        <v>#DIV/0!</v>
      </c>
      <c r="K1107" s="112" t="e">
        <f t="shared" si="48"/>
        <v>#DIV/0!</v>
      </c>
      <c r="L1107"/>
      <c r="M1107"/>
      <c r="O1107"/>
      <c r="P1107"/>
    </row>
    <row r="1108" spans="1:16" x14ac:dyDescent="0.25">
      <c r="A1108" s="93"/>
      <c r="B1108" s="94"/>
      <c r="C1108" s="95"/>
      <c r="D1108"/>
      <c r="E1108"/>
      <c r="F1108"/>
      <c r="G1108"/>
      <c r="H1108"/>
      <c r="I1108"/>
      <c r="J1108" s="112" t="e">
        <f t="shared" si="47"/>
        <v>#DIV/0!</v>
      </c>
      <c r="K1108" s="112" t="e">
        <f t="shared" si="48"/>
        <v>#DIV/0!</v>
      </c>
      <c r="L1108"/>
      <c r="M1108"/>
      <c r="O1108"/>
      <c r="P1108"/>
    </row>
    <row r="1109" spans="1:16" x14ac:dyDescent="0.25">
      <c r="A1109" s="93"/>
      <c r="B1109" s="94"/>
      <c r="C1109" s="95"/>
      <c r="D1109"/>
      <c r="E1109"/>
      <c r="F1109"/>
      <c r="G1109"/>
      <c r="H1109"/>
      <c r="I1109"/>
      <c r="J1109" s="112" t="e">
        <f t="shared" si="47"/>
        <v>#DIV/0!</v>
      </c>
      <c r="K1109" s="112" t="e">
        <f t="shared" si="48"/>
        <v>#DIV/0!</v>
      </c>
      <c r="L1109"/>
      <c r="M1109"/>
      <c r="O1109"/>
      <c r="P1109"/>
    </row>
    <row r="1110" spans="1:16" x14ac:dyDescent="0.25">
      <c r="A1110" s="93"/>
      <c r="B1110" s="94"/>
      <c r="C1110" s="95"/>
      <c r="D1110"/>
      <c r="E1110"/>
      <c r="F1110"/>
      <c r="G1110"/>
      <c r="H1110"/>
      <c r="I1110"/>
      <c r="J1110" s="112" t="e">
        <f t="shared" si="47"/>
        <v>#DIV/0!</v>
      </c>
      <c r="K1110" s="112" t="e">
        <f t="shared" si="48"/>
        <v>#DIV/0!</v>
      </c>
      <c r="L1110"/>
      <c r="M1110"/>
      <c r="O1110"/>
      <c r="P1110"/>
    </row>
    <row r="1111" spans="1:16" x14ac:dyDescent="0.25">
      <c r="A1111" s="93"/>
      <c r="B1111" s="94"/>
      <c r="C1111" s="95"/>
      <c r="D1111"/>
      <c r="E1111"/>
      <c r="F1111"/>
      <c r="G1111"/>
      <c r="H1111"/>
      <c r="I1111"/>
      <c r="J1111" s="112" t="e">
        <f t="shared" si="47"/>
        <v>#DIV/0!</v>
      </c>
      <c r="K1111" s="112" t="e">
        <f t="shared" si="48"/>
        <v>#DIV/0!</v>
      </c>
      <c r="L1111"/>
      <c r="M1111"/>
      <c r="O1111"/>
      <c r="P1111"/>
    </row>
    <row r="1112" spans="1:16" x14ac:dyDescent="0.25">
      <c r="A1112" s="93"/>
      <c r="B1112" s="94"/>
      <c r="C1112" s="95"/>
      <c r="D1112"/>
      <c r="E1112"/>
      <c r="F1112"/>
      <c r="G1112"/>
      <c r="H1112"/>
      <c r="I1112"/>
      <c r="J1112" s="112" t="e">
        <f t="shared" si="47"/>
        <v>#DIV/0!</v>
      </c>
      <c r="K1112" s="112" t="e">
        <f t="shared" si="48"/>
        <v>#DIV/0!</v>
      </c>
      <c r="L1112"/>
      <c r="M1112"/>
      <c r="O1112"/>
      <c r="P1112"/>
    </row>
    <row r="1113" spans="1:16" x14ac:dyDescent="0.25">
      <c r="A1113" s="93"/>
      <c r="B1113" s="94"/>
      <c r="C1113" s="95"/>
      <c r="D1113"/>
      <c r="E1113"/>
      <c r="F1113"/>
      <c r="G1113"/>
      <c r="H1113"/>
      <c r="I1113"/>
      <c r="J1113" s="112" t="e">
        <f t="shared" si="47"/>
        <v>#DIV/0!</v>
      </c>
      <c r="K1113" s="112" t="e">
        <f t="shared" si="48"/>
        <v>#DIV/0!</v>
      </c>
      <c r="L1113"/>
      <c r="M1113"/>
      <c r="O1113"/>
      <c r="P1113"/>
    </row>
    <row r="1114" spans="1:16" x14ac:dyDescent="0.25">
      <c r="A1114" s="93"/>
      <c r="B1114" s="94"/>
      <c r="C1114" s="95"/>
      <c r="D1114"/>
      <c r="E1114"/>
      <c r="F1114"/>
      <c r="G1114"/>
      <c r="H1114"/>
      <c r="I1114"/>
      <c r="J1114" s="112" t="e">
        <f t="shared" si="47"/>
        <v>#DIV/0!</v>
      </c>
      <c r="K1114" s="112" t="e">
        <f t="shared" si="48"/>
        <v>#DIV/0!</v>
      </c>
      <c r="L1114"/>
      <c r="M1114"/>
      <c r="O1114"/>
      <c r="P1114"/>
    </row>
    <row r="1115" spans="1:16" x14ac:dyDescent="0.25">
      <c r="A1115" s="93"/>
      <c r="B1115" s="94"/>
      <c r="C1115" s="95"/>
      <c r="D1115"/>
      <c r="E1115"/>
      <c r="F1115"/>
      <c r="G1115"/>
      <c r="H1115"/>
      <c r="I1115"/>
      <c r="J1115" s="112" t="e">
        <f t="shared" si="47"/>
        <v>#DIV/0!</v>
      </c>
      <c r="K1115" s="112" t="e">
        <f t="shared" si="48"/>
        <v>#DIV/0!</v>
      </c>
      <c r="L1115"/>
      <c r="M1115"/>
      <c r="O1115"/>
      <c r="P1115"/>
    </row>
    <row r="1116" spans="1:16" x14ac:dyDescent="0.25">
      <c r="A1116" s="93"/>
      <c r="B1116" s="94"/>
      <c r="C1116" s="95"/>
      <c r="D1116"/>
      <c r="E1116"/>
      <c r="F1116"/>
      <c r="G1116"/>
      <c r="H1116"/>
      <c r="I1116"/>
      <c r="J1116" s="112" t="e">
        <f t="shared" si="47"/>
        <v>#DIV/0!</v>
      </c>
      <c r="K1116" s="112" t="e">
        <f t="shared" si="48"/>
        <v>#DIV/0!</v>
      </c>
      <c r="L1116"/>
      <c r="M1116"/>
      <c r="O1116"/>
      <c r="P1116"/>
    </row>
    <row r="1117" spans="1:16" x14ac:dyDescent="0.25">
      <c r="A1117" s="93"/>
      <c r="B1117" s="94"/>
      <c r="C1117" s="95"/>
      <c r="D1117"/>
      <c r="E1117"/>
      <c r="F1117"/>
      <c r="G1117"/>
      <c r="H1117"/>
      <c r="I1117"/>
      <c r="J1117" s="112" t="e">
        <f t="shared" si="47"/>
        <v>#DIV/0!</v>
      </c>
      <c r="K1117" s="112" t="e">
        <f t="shared" si="48"/>
        <v>#DIV/0!</v>
      </c>
      <c r="L1117"/>
      <c r="M1117"/>
      <c r="O1117"/>
      <c r="P1117"/>
    </row>
    <row r="1118" spans="1:16" x14ac:dyDescent="0.25">
      <c r="A1118" s="93"/>
      <c r="B1118" s="94"/>
      <c r="C1118" s="95"/>
      <c r="D1118"/>
      <c r="E1118"/>
      <c r="F1118"/>
      <c r="G1118"/>
      <c r="H1118"/>
      <c r="I1118"/>
      <c r="J1118" s="112" t="e">
        <f t="shared" si="47"/>
        <v>#DIV/0!</v>
      </c>
      <c r="K1118" s="112" t="e">
        <f t="shared" si="48"/>
        <v>#DIV/0!</v>
      </c>
      <c r="L1118"/>
      <c r="M1118"/>
      <c r="O1118"/>
      <c r="P1118"/>
    </row>
    <row r="1119" spans="1:16" x14ac:dyDescent="0.25">
      <c r="A1119" s="93"/>
      <c r="B1119" s="94"/>
      <c r="C1119" s="95"/>
      <c r="D1119"/>
      <c r="E1119"/>
      <c r="F1119"/>
      <c r="G1119"/>
      <c r="H1119"/>
      <c r="I1119"/>
      <c r="J1119" s="112" t="e">
        <f t="shared" si="47"/>
        <v>#DIV/0!</v>
      </c>
      <c r="K1119" s="112" t="e">
        <f t="shared" si="48"/>
        <v>#DIV/0!</v>
      </c>
      <c r="L1119"/>
      <c r="M1119"/>
      <c r="O1119"/>
      <c r="P1119"/>
    </row>
    <row r="1120" spans="1:16" x14ac:dyDescent="0.25">
      <c r="A1120" s="93"/>
      <c r="B1120" s="94"/>
      <c r="C1120" s="95"/>
      <c r="D1120"/>
      <c r="E1120"/>
      <c r="F1120"/>
      <c r="G1120"/>
      <c r="H1120"/>
      <c r="I1120"/>
      <c r="J1120" s="112" t="e">
        <f t="shared" si="47"/>
        <v>#DIV/0!</v>
      </c>
      <c r="K1120" s="112" t="e">
        <f t="shared" si="48"/>
        <v>#DIV/0!</v>
      </c>
      <c r="L1120"/>
      <c r="M1120"/>
      <c r="O1120"/>
      <c r="P1120"/>
    </row>
    <row r="1121" spans="1:16" x14ac:dyDescent="0.25">
      <c r="A1121" s="93"/>
      <c r="B1121" s="94"/>
      <c r="C1121" s="95"/>
      <c r="D1121"/>
      <c r="E1121"/>
      <c r="F1121"/>
      <c r="G1121"/>
      <c r="H1121"/>
      <c r="I1121"/>
      <c r="J1121" s="112" t="e">
        <f t="shared" si="47"/>
        <v>#DIV/0!</v>
      </c>
      <c r="K1121" s="112" t="e">
        <f t="shared" si="48"/>
        <v>#DIV/0!</v>
      </c>
      <c r="L1121"/>
      <c r="M1121"/>
      <c r="O1121"/>
      <c r="P1121"/>
    </row>
    <row r="1122" spans="1:16" x14ac:dyDescent="0.25">
      <c r="A1122" s="93"/>
      <c r="B1122" s="94"/>
      <c r="C1122" s="95"/>
      <c r="D1122"/>
      <c r="E1122"/>
      <c r="F1122"/>
      <c r="G1122"/>
      <c r="H1122"/>
      <c r="I1122"/>
      <c r="J1122" s="112" t="e">
        <f t="shared" si="47"/>
        <v>#DIV/0!</v>
      </c>
      <c r="K1122" s="112" t="e">
        <f t="shared" si="48"/>
        <v>#DIV/0!</v>
      </c>
      <c r="L1122"/>
      <c r="M1122"/>
      <c r="O1122"/>
      <c r="P1122"/>
    </row>
    <row r="1123" spans="1:16" x14ac:dyDescent="0.25">
      <c r="A1123" s="93"/>
      <c r="B1123" s="94"/>
      <c r="C1123" s="95"/>
      <c r="D1123"/>
      <c r="E1123"/>
      <c r="F1123"/>
      <c r="G1123"/>
      <c r="H1123"/>
      <c r="I1123"/>
      <c r="J1123" s="112" t="e">
        <f t="shared" si="47"/>
        <v>#DIV/0!</v>
      </c>
      <c r="K1123" s="112" t="e">
        <f t="shared" si="48"/>
        <v>#DIV/0!</v>
      </c>
      <c r="L1123"/>
      <c r="M1123"/>
      <c r="O1123"/>
      <c r="P1123"/>
    </row>
    <row r="1124" spans="1:16" x14ac:dyDescent="0.25">
      <c r="A1124" s="93"/>
      <c r="B1124" s="94"/>
      <c r="C1124" s="95"/>
      <c r="D1124"/>
      <c r="E1124"/>
      <c r="F1124"/>
      <c r="G1124"/>
      <c r="H1124"/>
      <c r="I1124"/>
      <c r="J1124" s="112" t="e">
        <f t="shared" si="47"/>
        <v>#DIV/0!</v>
      </c>
      <c r="K1124" s="112" t="e">
        <f t="shared" si="48"/>
        <v>#DIV/0!</v>
      </c>
      <c r="L1124"/>
      <c r="M1124"/>
      <c r="O1124"/>
      <c r="P1124"/>
    </row>
    <row r="1125" spans="1:16" x14ac:dyDescent="0.25">
      <c r="A1125" s="93"/>
      <c r="B1125" s="94"/>
      <c r="C1125" s="95"/>
      <c r="D1125"/>
      <c r="E1125"/>
      <c r="F1125"/>
      <c r="G1125"/>
      <c r="H1125"/>
      <c r="I1125"/>
      <c r="J1125" s="112" t="e">
        <f t="shared" si="47"/>
        <v>#DIV/0!</v>
      </c>
      <c r="K1125" s="112" t="e">
        <f t="shared" si="48"/>
        <v>#DIV/0!</v>
      </c>
      <c r="L1125"/>
      <c r="M1125"/>
      <c r="O1125"/>
      <c r="P1125"/>
    </row>
    <row r="1126" spans="1:16" x14ac:dyDescent="0.25">
      <c r="A1126" s="93"/>
      <c r="B1126" s="94"/>
      <c r="C1126" s="95"/>
      <c r="D1126"/>
      <c r="E1126"/>
      <c r="F1126"/>
      <c r="G1126"/>
      <c r="H1126"/>
      <c r="I1126"/>
      <c r="J1126" s="112" t="e">
        <f t="shared" si="47"/>
        <v>#DIV/0!</v>
      </c>
      <c r="K1126" s="112" t="e">
        <f t="shared" si="48"/>
        <v>#DIV/0!</v>
      </c>
      <c r="L1126"/>
      <c r="M1126"/>
      <c r="O1126"/>
      <c r="P1126"/>
    </row>
    <row r="1127" spans="1:16" x14ac:dyDescent="0.25">
      <c r="A1127" s="93"/>
      <c r="B1127" s="94"/>
      <c r="C1127" s="95"/>
      <c r="D1127"/>
      <c r="E1127"/>
      <c r="F1127"/>
      <c r="G1127"/>
      <c r="H1127"/>
      <c r="I1127"/>
      <c r="J1127" s="112" t="e">
        <f t="shared" si="47"/>
        <v>#DIV/0!</v>
      </c>
      <c r="K1127" s="112" t="e">
        <f t="shared" si="48"/>
        <v>#DIV/0!</v>
      </c>
      <c r="L1127"/>
      <c r="M1127"/>
      <c r="O1127"/>
      <c r="P1127"/>
    </row>
    <row r="1128" spans="1:16" x14ac:dyDescent="0.25">
      <c r="A1128" s="93"/>
      <c r="B1128" s="94"/>
      <c r="C1128" s="95"/>
      <c r="D1128"/>
      <c r="E1128"/>
      <c r="F1128"/>
      <c r="G1128"/>
      <c r="H1128"/>
      <c r="I1128"/>
      <c r="J1128" s="112" t="e">
        <f t="shared" si="47"/>
        <v>#DIV/0!</v>
      </c>
      <c r="K1128" s="112" t="e">
        <f t="shared" si="48"/>
        <v>#DIV/0!</v>
      </c>
      <c r="L1128"/>
      <c r="M1128"/>
      <c r="O1128"/>
      <c r="P1128"/>
    </row>
    <row r="1129" spans="1:16" x14ac:dyDescent="0.25">
      <c r="A1129" s="93"/>
      <c r="B1129" s="94"/>
      <c r="C1129" s="95"/>
      <c r="D1129"/>
      <c r="E1129"/>
      <c r="F1129"/>
      <c r="G1129"/>
      <c r="H1129"/>
      <c r="I1129"/>
      <c r="J1129" s="112" t="e">
        <f t="shared" si="47"/>
        <v>#DIV/0!</v>
      </c>
      <c r="K1129" s="112" t="e">
        <f t="shared" si="48"/>
        <v>#DIV/0!</v>
      </c>
      <c r="L1129"/>
      <c r="M1129"/>
      <c r="O1129"/>
      <c r="P1129"/>
    </row>
    <row r="1130" spans="1:16" x14ac:dyDescent="0.25">
      <c r="A1130" s="93"/>
      <c r="B1130" s="94"/>
      <c r="C1130" s="95"/>
      <c r="D1130"/>
      <c r="E1130"/>
      <c r="F1130"/>
      <c r="G1130"/>
      <c r="H1130"/>
      <c r="I1130"/>
      <c r="J1130" s="112" t="e">
        <f t="shared" si="47"/>
        <v>#DIV/0!</v>
      </c>
      <c r="K1130" s="112" t="e">
        <f t="shared" si="48"/>
        <v>#DIV/0!</v>
      </c>
      <c r="L1130"/>
      <c r="M1130"/>
      <c r="O1130"/>
      <c r="P1130"/>
    </row>
    <row r="1131" spans="1:16" x14ac:dyDescent="0.25">
      <c r="A1131" s="93"/>
      <c r="B1131" s="94"/>
      <c r="C1131" s="95"/>
      <c r="D1131"/>
      <c r="E1131"/>
      <c r="F1131"/>
      <c r="G1131"/>
      <c r="H1131"/>
      <c r="I1131"/>
      <c r="J1131" s="112" t="e">
        <f t="shared" si="47"/>
        <v>#DIV/0!</v>
      </c>
      <c r="K1131" s="112" t="e">
        <f t="shared" si="48"/>
        <v>#DIV/0!</v>
      </c>
      <c r="L1131"/>
      <c r="M1131"/>
      <c r="O1131"/>
      <c r="P1131"/>
    </row>
    <row r="1132" spans="1:16" x14ac:dyDescent="0.25">
      <c r="A1132" s="93"/>
      <c r="B1132" s="94"/>
      <c r="C1132" s="95"/>
      <c r="D1132"/>
      <c r="E1132"/>
      <c r="F1132"/>
      <c r="G1132"/>
      <c r="H1132"/>
      <c r="I1132"/>
      <c r="J1132" s="112" t="e">
        <f t="shared" si="47"/>
        <v>#DIV/0!</v>
      </c>
      <c r="K1132" s="112" t="e">
        <f t="shared" si="48"/>
        <v>#DIV/0!</v>
      </c>
      <c r="L1132"/>
      <c r="M1132"/>
      <c r="O1132"/>
      <c r="P1132"/>
    </row>
    <row r="1133" spans="1:16" x14ac:dyDescent="0.25">
      <c r="A1133" s="93"/>
      <c r="B1133" s="94"/>
      <c r="C1133" s="95"/>
      <c r="D1133"/>
      <c r="E1133"/>
      <c r="F1133"/>
      <c r="G1133"/>
      <c r="H1133"/>
      <c r="I1133"/>
      <c r="J1133" s="112" t="e">
        <f t="shared" si="47"/>
        <v>#DIV/0!</v>
      </c>
      <c r="K1133" s="112" t="e">
        <f t="shared" si="48"/>
        <v>#DIV/0!</v>
      </c>
      <c r="L1133"/>
      <c r="M1133"/>
      <c r="O1133"/>
      <c r="P1133"/>
    </row>
    <row r="1134" spans="1:16" x14ac:dyDescent="0.25">
      <c r="A1134" s="93"/>
      <c r="B1134" s="94"/>
      <c r="C1134" s="95"/>
      <c r="D1134"/>
      <c r="E1134"/>
      <c r="F1134"/>
      <c r="G1134"/>
      <c r="H1134"/>
      <c r="I1134"/>
      <c r="J1134" s="112" t="e">
        <f t="shared" si="47"/>
        <v>#DIV/0!</v>
      </c>
      <c r="K1134" s="112" t="e">
        <f t="shared" si="48"/>
        <v>#DIV/0!</v>
      </c>
      <c r="L1134"/>
      <c r="M1134"/>
      <c r="O1134"/>
      <c r="P1134"/>
    </row>
    <row r="1135" spans="1:16" x14ac:dyDescent="0.25">
      <c r="A1135" s="93"/>
      <c r="B1135" s="94"/>
      <c r="C1135" s="95"/>
      <c r="D1135"/>
      <c r="E1135"/>
      <c r="F1135"/>
      <c r="G1135"/>
      <c r="H1135"/>
      <c r="I1135"/>
      <c r="J1135" s="112" t="e">
        <f t="shared" si="47"/>
        <v>#DIV/0!</v>
      </c>
      <c r="K1135" s="112" t="e">
        <f t="shared" si="48"/>
        <v>#DIV/0!</v>
      </c>
      <c r="L1135"/>
      <c r="M1135"/>
      <c r="O1135"/>
      <c r="P1135"/>
    </row>
    <row r="1136" spans="1:16" x14ac:dyDescent="0.25">
      <c r="A1136" s="93"/>
      <c r="B1136" s="94"/>
      <c r="C1136" s="95"/>
      <c r="D1136"/>
      <c r="E1136"/>
      <c r="F1136"/>
      <c r="G1136"/>
      <c r="H1136"/>
      <c r="I1136"/>
      <c r="J1136" s="112" t="e">
        <f t="shared" si="47"/>
        <v>#DIV/0!</v>
      </c>
      <c r="K1136" s="112" t="e">
        <f t="shared" si="48"/>
        <v>#DIV/0!</v>
      </c>
      <c r="L1136"/>
      <c r="M1136"/>
      <c r="O1136"/>
      <c r="P1136"/>
    </row>
    <row r="1137" spans="1:16" x14ac:dyDescent="0.25">
      <c r="A1137" s="93"/>
      <c r="B1137" s="94"/>
      <c r="C1137" s="95"/>
      <c r="D1137"/>
      <c r="E1137"/>
      <c r="F1137"/>
      <c r="G1137"/>
      <c r="H1137"/>
      <c r="I1137"/>
      <c r="J1137" s="112" t="e">
        <f t="shared" si="47"/>
        <v>#DIV/0!</v>
      </c>
      <c r="K1137" s="112" t="e">
        <f t="shared" si="48"/>
        <v>#DIV/0!</v>
      </c>
      <c r="L1137"/>
      <c r="M1137"/>
      <c r="O1137"/>
      <c r="P1137"/>
    </row>
    <row r="1138" spans="1:16" x14ac:dyDescent="0.25">
      <c r="A1138" s="93"/>
      <c r="B1138" s="94"/>
      <c r="C1138" s="95"/>
      <c r="D1138"/>
      <c r="E1138"/>
      <c r="F1138"/>
      <c r="G1138"/>
      <c r="H1138"/>
      <c r="I1138"/>
      <c r="J1138" s="112" t="e">
        <f t="shared" si="47"/>
        <v>#DIV/0!</v>
      </c>
      <c r="K1138" s="112" t="e">
        <f t="shared" si="48"/>
        <v>#DIV/0!</v>
      </c>
      <c r="L1138"/>
      <c r="M1138"/>
      <c r="O1138"/>
      <c r="P1138"/>
    </row>
    <row r="1139" spans="1:16" x14ac:dyDescent="0.25">
      <c r="A1139" s="93"/>
      <c r="B1139" s="94"/>
      <c r="C1139" s="95"/>
      <c r="D1139"/>
      <c r="E1139"/>
      <c r="F1139"/>
      <c r="G1139"/>
      <c r="H1139"/>
      <c r="I1139"/>
      <c r="J1139" s="112" t="e">
        <f t="shared" si="47"/>
        <v>#DIV/0!</v>
      </c>
      <c r="K1139" s="112" t="e">
        <f t="shared" si="48"/>
        <v>#DIV/0!</v>
      </c>
      <c r="L1139"/>
      <c r="M1139"/>
      <c r="O1139"/>
      <c r="P1139"/>
    </row>
    <row r="1140" spans="1:16" x14ac:dyDescent="0.25">
      <c r="A1140" s="93"/>
      <c r="B1140" s="94"/>
      <c r="C1140" s="95"/>
      <c r="D1140"/>
      <c r="E1140"/>
      <c r="F1140"/>
      <c r="G1140"/>
      <c r="H1140"/>
      <c r="I1140"/>
      <c r="J1140" s="112" t="e">
        <f t="shared" si="47"/>
        <v>#DIV/0!</v>
      </c>
      <c r="K1140" s="112" t="e">
        <f t="shared" si="48"/>
        <v>#DIV/0!</v>
      </c>
      <c r="L1140"/>
      <c r="M1140"/>
      <c r="O1140"/>
      <c r="P1140"/>
    </row>
    <row r="1141" spans="1:16" x14ac:dyDescent="0.25">
      <c r="A1141" s="93"/>
      <c r="B1141" s="94"/>
      <c r="C1141" s="95"/>
      <c r="D1141"/>
      <c r="E1141"/>
      <c r="F1141"/>
      <c r="G1141"/>
      <c r="H1141"/>
      <c r="I1141"/>
      <c r="J1141" s="112" t="e">
        <f t="shared" si="47"/>
        <v>#DIV/0!</v>
      </c>
      <c r="K1141" s="112" t="e">
        <f t="shared" si="48"/>
        <v>#DIV/0!</v>
      </c>
      <c r="L1141"/>
      <c r="M1141"/>
      <c r="O1141"/>
      <c r="P1141"/>
    </row>
    <row r="1142" spans="1:16" x14ac:dyDescent="0.25">
      <c r="A1142" s="93"/>
      <c r="B1142" s="94"/>
      <c r="C1142" s="95"/>
      <c r="D1142"/>
      <c r="E1142"/>
      <c r="F1142"/>
      <c r="G1142"/>
      <c r="H1142"/>
      <c r="I1142"/>
      <c r="J1142" s="112" t="e">
        <f t="shared" si="47"/>
        <v>#DIV/0!</v>
      </c>
      <c r="K1142" s="112" t="e">
        <f t="shared" si="48"/>
        <v>#DIV/0!</v>
      </c>
      <c r="L1142"/>
      <c r="M1142"/>
      <c r="O1142"/>
      <c r="P1142"/>
    </row>
    <row r="1143" spans="1:16" x14ac:dyDescent="0.25">
      <c r="A1143" s="93"/>
      <c r="B1143" s="94"/>
      <c r="C1143" s="95"/>
      <c r="D1143"/>
      <c r="E1143"/>
      <c r="F1143"/>
      <c r="G1143"/>
      <c r="H1143"/>
      <c r="I1143"/>
      <c r="J1143" s="112" t="e">
        <f t="shared" si="47"/>
        <v>#DIV/0!</v>
      </c>
      <c r="K1143" s="112" t="e">
        <f t="shared" si="48"/>
        <v>#DIV/0!</v>
      </c>
      <c r="L1143"/>
      <c r="M1143"/>
      <c r="O1143"/>
      <c r="P1143"/>
    </row>
    <row r="1144" spans="1:16" x14ac:dyDescent="0.25">
      <c r="A1144" s="93"/>
      <c r="B1144" s="94"/>
      <c r="C1144" s="95"/>
      <c r="D1144"/>
      <c r="E1144"/>
      <c r="F1144"/>
      <c r="G1144"/>
      <c r="H1144"/>
      <c r="I1144"/>
      <c r="J1144" s="112" t="e">
        <f t="shared" si="47"/>
        <v>#DIV/0!</v>
      </c>
      <c r="K1144" s="112" t="e">
        <f t="shared" si="48"/>
        <v>#DIV/0!</v>
      </c>
      <c r="L1144"/>
      <c r="M1144"/>
      <c r="O1144"/>
      <c r="P1144"/>
    </row>
    <row r="1145" spans="1:16" x14ac:dyDescent="0.25">
      <c r="A1145" s="93"/>
      <c r="B1145" s="94"/>
      <c r="C1145" s="95"/>
      <c r="D1145"/>
      <c r="E1145"/>
      <c r="F1145"/>
      <c r="G1145"/>
      <c r="H1145"/>
      <c r="I1145"/>
      <c r="J1145" s="112" t="e">
        <f t="shared" si="47"/>
        <v>#DIV/0!</v>
      </c>
      <c r="K1145" s="112" t="e">
        <f t="shared" si="48"/>
        <v>#DIV/0!</v>
      </c>
      <c r="L1145"/>
      <c r="M1145"/>
      <c r="O1145"/>
      <c r="P1145"/>
    </row>
    <row r="1146" spans="1:16" x14ac:dyDescent="0.25">
      <c r="A1146" s="93"/>
      <c r="B1146" s="94"/>
      <c r="C1146" s="95"/>
      <c r="D1146"/>
      <c r="E1146"/>
      <c r="F1146"/>
      <c r="G1146"/>
      <c r="H1146"/>
      <c r="I1146"/>
      <c r="J1146" s="112" t="e">
        <f t="shared" si="47"/>
        <v>#DIV/0!</v>
      </c>
      <c r="K1146" s="112" t="e">
        <f t="shared" si="48"/>
        <v>#DIV/0!</v>
      </c>
      <c r="L1146"/>
      <c r="M1146"/>
      <c r="O1146"/>
      <c r="P1146"/>
    </row>
    <row r="1147" spans="1:16" x14ac:dyDescent="0.25">
      <c r="A1147" s="93"/>
      <c r="B1147" s="94"/>
      <c r="C1147" s="95"/>
      <c r="D1147"/>
      <c r="E1147"/>
      <c r="F1147"/>
      <c r="G1147"/>
      <c r="H1147"/>
      <c r="I1147"/>
      <c r="J1147" s="112" t="e">
        <f t="shared" si="47"/>
        <v>#DIV/0!</v>
      </c>
      <c r="K1147" s="112" t="e">
        <f t="shared" si="48"/>
        <v>#DIV/0!</v>
      </c>
      <c r="L1147"/>
      <c r="M1147"/>
      <c r="O1147"/>
      <c r="P1147"/>
    </row>
    <row r="1148" spans="1:16" x14ac:dyDescent="0.25">
      <c r="A1148" s="93"/>
      <c r="B1148" s="94"/>
      <c r="C1148" s="95"/>
      <c r="D1148"/>
      <c r="E1148"/>
      <c r="F1148"/>
      <c r="G1148"/>
      <c r="H1148"/>
      <c r="I1148"/>
      <c r="J1148" s="112" t="e">
        <f t="shared" si="47"/>
        <v>#DIV/0!</v>
      </c>
      <c r="K1148" s="112" t="e">
        <f t="shared" si="48"/>
        <v>#DIV/0!</v>
      </c>
      <c r="L1148"/>
      <c r="M1148"/>
      <c r="O1148"/>
      <c r="P1148"/>
    </row>
    <row r="1149" spans="1:16" x14ac:dyDescent="0.25">
      <c r="A1149" s="93"/>
      <c r="B1149" s="94"/>
      <c r="C1149" s="95"/>
      <c r="D1149"/>
      <c r="E1149"/>
      <c r="F1149"/>
      <c r="G1149"/>
      <c r="H1149"/>
      <c r="I1149"/>
      <c r="J1149" s="112" t="e">
        <f t="shared" si="47"/>
        <v>#DIV/0!</v>
      </c>
      <c r="K1149" s="112" t="e">
        <f t="shared" si="48"/>
        <v>#DIV/0!</v>
      </c>
      <c r="L1149"/>
      <c r="M1149"/>
      <c r="O1149"/>
      <c r="P1149"/>
    </row>
    <row r="1150" spans="1:16" x14ac:dyDescent="0.25">
      <c r="A1150" s="93"/>
      <c r="B1150" s="94"/>
      <c r="C1150" s="95"/>
      <c r="D1150"/>
      <c r="E1150"/>
      <c r="F1150"/>
      <c r="G1150"/>
      <c r="H1150"/>
      <c r="I1150"/>
      <c r="J1150" s="112" t="e">
        <f t="shared" si="47"/>
        <v>#DIV/0!</v>
      </c>
      <c r="K1150" s="112" t="e">
        <f t="shared" si="48"/>
        <v>#DIV/0!</v>
      </c>
      <c r="L1150"/>
      <c r="M1150"/>
      <c r="O1150"/>
      <c r="P1150"/>
    </row>
    <row r="1151" spans="1:16" x14ac:dyDescent="0.25">
      <c r="A1151" s="93"/>
      <c r="B1151" s="94"/>
      <c r="C1151" s="95"/>
      <c r="D1151"/>
      <c r="E1151"/>
      <c r="F1151"/>
      <c r="G1151"/>
      <c r="H1151"/>
      <c r="I1151"/>
      <c r="J1151" s="112" t="e">
        <f t="shared" si="47"/>
        <v>#DIV/0!</v>
      </c>
      <c r="K1151" s="112" t="e">
        <f t="shared" si="48"/>
        <v>#DIV/0!</v>
      </c>
      <c r="L1151"/>
      <c r="M1151"/>
      <c r="O1151"/>
      <c r="P1151"/>
    </row>
    <row r="1152" spans="1:16" x14ac:dyDescent="0.25">
      <c r="A1152" s="93"/>
      <c r="B1152" s="94"/>
      <c r="C1152" s="95"/>
      <c r="D1152"/>
      <c r="E1152"/>
      <c r="F1152"/>
      <c r="G1152"/>
      <c r="H1152"/>
      <c r="I1152"/>
      <c r="J1152" s="112" t="e">
        <f t="shared" si="47"/>
        <v>#DIV/0!</v>
      </c>
      <c r="K1152" s="112" t="e">
        <f t="shared" si="48"/>
        <v>#DIV/0!</v>
      </c>
      <c r="L1152"/>
      <c r="M1152"/>
      <c r="O1152"/>
      <c r="P1152"/>
    </row>
    <row r="1153" spans="1:16" x14ac:dyDescent="0.25">
      <c r="A1153" s="93"/>
      <c r="B1153" s="94"/>
      <c r="C1153" s="95"/>
      <c r="D1153"/>
      <c r="E1153"/>
      <c r="F1153"/>
      <c r="G1153"/>
      <c r="H1153"/>
      <c r="I1153"/>
      <c r="J1153" s="112" t="e">
        <f t="shared" si="47"/>
        <v>#DIV/0!</v>
      </c>
      <c r="K1153" s="112" t="e">
        <f t="shared" si="48"/>
        <v>#DIV/0!</v>
      </c>
      <c r="L1153"/>
      <c r="M1153"/>
      <c r="O1153"/>
      <c r="P1153"/>
    </row>
    <row r="1154" spans="1:16" x14ac:dyDescent="0.25">
      <c r="A1154" s="93"/>
      <c r="B1154" s="94"/>
      <c r="C1154" s="95"/>
      <c r="D1154"/>
      <c r="E1154"/>
      <c r="F1154"/>
      <c r="G1154"/>
      <c r="H1154"/>
      <c r="I1154"/>
      <c r="J1154" s="112" t="e">
        <f t="shared" si="47"/>
        <v>#DIV/0!</v>
      </c>
      <c r="K1154" s="112" t="e">
        <f t="shared" si="48"/>
        <v>#DIV/0!</v>
      </c>
      <c r="L1154"/>
      <c r="M1154"/>
      <c r="O1154"/>
      <c r="P1154"/>
    </row>
    <row r="1155" spans="1:16" x14ac:dyDescent="0.25">
      <c r="A1155" s="93"/>
      <c r="B1155" s="94"/>
      <c r="C1155" s="95"/>
      <c r="D1155"/>
      <c r="E1155"/>
      <c r="F1155"/>
      <c r="G1155"/>
      <c r="H1155"/>
      <c r="I1155"/>
      <c r="J1155" s="112" t="e">
        <f t="shared" si="47"/>
        <v>#DIV/0!</v>
      </c>
      <c r="K1155" s="112" t="e">
        <f t="shared" si="48"/>
        <v>#DIV/0!</v>
      </c>
      <c r="L1155"/>
      <c r="M1155"/>
      <c r="O1155"/>
      <c r="P1155"/>
    </row>
    <row r="1156" spans="1:16" x14ac:dyDescent="0.25">
      <c r="A1156" s="93"/>
      <c r="B1156" s="94"/>
      <c r="C1156" s="95"/>
      <c r="D1156"/>
      <c r="E1156"/>
      <c r="F1156"/>
      <c r="G1156"/>
      <c r="H1156"/>
      <c r="I1156"/>
      <c r="J1156" s="112" t="e">
        <f t="shared" ref="J1156:J1219" si="49">(B1156-B1157)/B1157</f>
        <v>#DIV/0!</v>
      </c>
      <c r="K1156" s="112" t="e">
        <f t="shared" ref="K1156:K1219" si="50">(C1156-C1157)/C1157</f>
        <v>#DIV/0!</v>
      </c>
      <c r="L1156"/>
      <c r="M1156"/>
      <c r="O1156"/>
      <c r="P1156"/>
    </row>
    <row r="1157" spans="1:16" x14ac:dyDescent="0.25">
      <c r="A1157" s="93"/>
      <c r="B1157" s="94"/>
      <c r="C1157" s="95"/>
      <c r="D1157"/>
      <c r="E1157"/>
      <c r="F1157"/>
      <c r="G1157"/>
      <c r="H1157"/>
      <c r="I1157"/>
      <c r="J1157" s="112" t="e">
        <f t="shared" si="49"/>
        <v>#DIV/0!</v>
      </c>
      <c r="K1157" s="112" t="e">
        <f t="shared" si="50"/>
        <v>#DIV/0!</v>
      </c>
      <c r="L1157"/>
      <c r="M1157"/>
      <c r="O1157"/>
      <c r="P1157"/>
    </row>
    <row r="1158" spans="1:16" x14ac:dyDescent="0.25">
      <c r="A1158" s="93"/>
      <c r="B1158" s="94"/>
      <c r="C1158" s="95"/>
      <c r="D1158"/>
      <c r="E1158"/>
      <c r="F1158"/>
      <c r="G1158"/>
      <c r="H1158"/>
      <c r="I1158"/>
      <c r="J1158" s="112" t="e">
        <f t="shared" si="49"/>
        <v>#DIV/0!</v>
      </c>
      <c r="K1158" s="112" t="e">
        <f t="shared" si="50"/>
        <v>#DIV/0!</v>
      </c>
      <c r="L1158"/>
      <c r="M1158"/>
      <c r="O1158"/>
      <c r="P1158"/>
    </row>
    <row r="1159" spans="1:16" x14ac:dyDescent="0.25">
      <c r="A1159" s="93"/>
      <c r="B1159" s="94"/>
      <c r="C1159" s="95"/>
      <c r="D1159"/>
      <c r="E1159"/>
      <c r="F1159"/>
      <c r="G1159"/>
      <c r="H1159"/>
      <c r="I1159"/>
      <c r="J1159" s="112" t="e">
        <f t="shared" si="49"/>
        <v>#DIV/0!</v>
      </c>
      <c r="K1159" s="112" t="e">
        <f t="shared" si="50"/>
        <v>#DIV/0!</v>
      </c>
      <c r="L1159"/>
      <c r="M1159"/>
      <c r="O1159"/>
      <c r="P1159"/>
    </row>
    <row r="1160" spans="1:16" x14ac:dyDescent="0.25">
      <c r="A1160" s="93"/>
      <c r="B1160" s="94"/>
      <c r="C1160" s="95"/>
      <c r="D1160"/>
      <c r="E1160"/>
      <c r="F1160"/>
      <c r="G1160"/>
      <c r="H1160"/>
      <c r="I1160"/>
      <c r="J1160" s="112" t="e">
        <f t="shared" si="49"/>
        <v>#DIV/0!</v>
      </c>
      <c r="K1160" s="112" t="e">
        <f t="shared" si="50"/>
        <v>#DIV/0!</v>
      </c>
      <c r="L1160"/>
      <c r="M1160"/>
      <c r="O1160"/>
      <c r="P1160"/>
    </row>
    <row r="1161" spans="1:16" x14ac:dyDescent="0.25">
      <c r="A1161" s="93"/>
      <c r="B1161" s="94"/>
      <c r="C1161" s="95"/>
      <c r="D1161"/>
      <c r="E1161"/>
      <c r="F1161"/>
      <c r="G1161"/>
      <c r="H1161"/>
      <c r="I1161"/>
      <c r="J1161" s="112" t="e">
        <f t="shared" si="49"/>
        <v>#DIV/0!</v>
      </c>
      <c r="K1161" s="112" t="e">
        <f t="shared" si="50"/>
        <v>#DIV/0!</v>
      </c>
      <c r="L1161"/>
      <c r="M1161"/>
      <c r="O1161"/>
      <c r="P1161"/>
    </row>
    <row r="1162" spans="1:16" x14ac:dyDescent="0.25">
      <c r="A1162" s="93"/>
      <c r="B1162" s="94"/>
      <c r="C1162" s="95"/>
      <c r="D1162"/>
      <c r="E1162"/>
      <c r="F1162"/>
      <c r="G1162"/>
      <c r="H1162"/>
      <c r="I1162"/>
      <c r="J1162" s="112" t="e">
        <f t="shared" si="49"/>
        <v>#DIV/0!</v>
      </c>
      <c r="K1162" s="112" t="e">
        <f t="shared" si="50"/>
        <v>#DIV/0!</v>
      </c>
      <c r="L1162"/>
      <c r="M1162"/>
      <c r="O1162"/>
      <c r="P1162"/>
    </row>
    <row r="1163" spans="1:16" x14ac:dyDescent="0.25">
      <c r="A1163" s="93"/>
      <c r="B1163" s="94"/>
      <c r="C1163" s="95"/>
      <c r="D1163"/>
      <c r="E1163"/>
      <c r="F1163"/>
      <c r="G1163"/>
      <c r="H1163"/>
      <c r="I1163"/>
      <c r="J1163" s="112" t="e">
        <f t="shared" si="49"/>
        <v>#DIV/0!</v>
      </c>
      <c r="K1163" s="112" t="e">
        <f t="shared" si="50"/>
        <v>#DIV/0!</v>
      </c>
      <c r="L1163"/>
      <c r="M1163"/>
      <c r="O1163"/>
      <c r="P1163"/>
    </row>
    <row r="1164" spans="1:16" x14ac:dyDescent="0.25">
      <c r="A1164" s="93"/>
      <c r="B1164" s="94"/>
      <c r="C1164" s="95"/>
      <c r="D1164"/>
      <c r="E1164"/>
      <c r="F1164"/>
      <c r="G1164"/>
      <c r="H1164"/>
      <c r="I1164"/>
      <c r="J1164" s="112" t="e">
        <f t="shared" si="49"/>
        <v>#DIV/0!</v>
      </c>
      <c r="K1164" s="112" t="e">
        <f t="shared" si="50"/>
        <v>#DIV/0!</v>
      </c>
      <c r="L1164"/>
      <c r="M1164"/>
      <c r="O1164"/>
      <c r="P1164"/>
    </row>
    <row r="1165" spans="1:16" x14ac:dyDescent="0.25">
      <c r="A1165" s="93"/>
      <c r="B1165" s="94"/>
      <c r="C1165" s="95"/>
      <c r="D1165"/>
      <c r="E1165"/>
      <c r="F1165"/>
      <c r="G1165"/>
      <c r="H1165"/>
      <c r="I1165"/>
      <c r="J1165" s="112" t="e">
        <f t="shared" si="49"/>
        <v>#DIV/0!</v>
      </c>
      <c r="K1165" s="112" t="e">
        <f t="shared" si="50"/>
        <v>#DIV/0!</v>
      </c>
      <c r="L1165"/>
      <c r="M1165"/>
      <c r="O1165"/>
      <c r="P1165"/>
    </row>
    <row r="1166" spans="1:16" x14ac:dyDescent="0.25">
      <c r="A1166" s="93"/>
      <c r="B1166" s="94"/>
      <c r="C1166" s="95"/>
      <c r="D1166"/>
      <c r="E1166"/>
      <c r="F1166"/>
      <c r="G1166"/>
      <c r="H1166"/>
      <c r="I1166"/>
      <c r="J1166" s="112" t="e">
        <f t="shared" si="49"/>
        <v>#DIV/0!</v>
      </c>
      <c r="K1166" s="112" t="e">
        <f t="shared" si="50"/>
        <v>#DIV/0!</v>
      </c>
      <c r="L1166"/>
      <c r="M1166"/>
      <c r="O1166"/>
      <c r="P1166"/>
    </row>
    <row r="1167" spans="1:16" x14ac:dyDescent="0.25">
      <c r="A1167" s="93"/>
      <c r="B1167" s="94"/>
      <c r="C1167" s="95"/>
      <c r="D1167"/>
      <c r="E1167"/>
      <c r="F1167"/>
      <c r="G1167"/>
      <c r="H1167"/>
      <c r="I1167"/>
      <c r="J1167" s="112" t="e">
        <f t="shared" si="49"/>
        <v>#DIV/0!</v>
      </c>
      <c r="K1167" s="112" t="e">
        <f t="shared" si="50"/>
        <v>#DIV/0!</v>
      </c>
      <c r="L1167"/>
      <c r="M1167"/>
      <c r="O1167"/>
      <c r="P1167"/>
    </row>
    <row r="1168" spans="1:16" x14ac:dyDescent="0.25">
      <c r="A1168" s="93"/>
      <c r="B1168" s="94"/>
      <c r="C1168" s="95"/>
      <c r="D1168"/>
      <c r="E1168"/>
      <c r="F1168"/>
      <c r="G1168"/>
      <c r="H1168"/>
      <c r="I1168"/>
      <c r="J1168" s="112" t="e">
        <f t="shared" si="49"/>
        <v>#DIV/0!</v>
      </c>
      <c r="K1168" s="112" t="e">
        <f t="shared" si="50"/>
        <v>#DIV/0!</v>
      </c>
      <c r="L1168"/>
      <c r="M1168"/>
      <c r="O1168"/>
      <c r="P1168"/>
    </row>
    <row r="1169" spans="1:16" x14ac:dyDescent="0.25">
      <c r="A1169" s="93"/>
      <c r="B1169" s="94"/>
      <c r="C1169" s="95"/>
      <c r="D1169"/>
      <c r="E1169"/>
      <c r="F1169"/>
      <c r="G1169"/>
      <c r="H1169"/>
      <c r="I1169"/>
      <c r="J1169" s="112" t="e">
        <f t="shared" si="49"/>
        <v>#DIV/0!</v>
      </c>
      <c r="K1169" s="112" t="e">
        <f t="shared" si="50"/>
        <v>#DIV/0!</v>
      </c>
      <c r="L1169"/>
      <c r="M1169"/>
      <c r="O1169"/>
      <c r="P1169"/>
    </row>
    <row r="1170" spans="1:16" x14ac:dyDescent="0.25">
      <c r="A1170" s="93"/>
      <c r="B1170" s="94"/>
      <c r="C1170" s="95"/>
      <c r="D1170"/>
      <c r="E1170"/>
      <c r="F1170"/>
      <c r="G1170"/>
      <c r="H1170"/>
      <c r="I1170"/>
      <c r="J1170" s="112" t="e">
        <f t="shared" si="49"/>
        <v>#DIV/0!</v>
      </c>
      <c r="K1170" s="112" t="e">
        <f t="shared" si="50"/>
        <v>#DIV/0!</v>
      </c>
      <c r="L1170"/>
      <c r="M1170"/>
      <c r="O1170"/>
      <c r="P1170"/>
    </row>
    <row r="1171" spans="1:16" x14ac:dyDescent="0.25">
      <c r="A1171" s="93"/>
      <c r="B1171" s="94"/>
      <c r="C1171" s="95"/>
      <c r="D1171"/>
      <c r="E1171"/>
      <c r="F1171"/>
      <c r="G1171"/>
      <c r="H1171"/>
      <c r="I1171"/>
      <c r="J1171" s="112" t="e">
        <f t="shared" si="49"/>
        <v>#DIV/0!</v>
      </c>
      <c r="K1171" s="112" t="e">
        <f t="shared" si="50"/>
        <v>#DIV/0!</v>
      </c>
      <c r="L1171"/>
      <c r="M1171"/>
      <c r="O1171"/>
      <c r="P1171"/>
    </row>
    <row r="1172" spans="1:16" x14ac:dyDescent="0.25">
      <c r="A1172" s="93"/>
      <c r="B1172" s="94"/>
      <c r="C1172" s="95"/>
      <c r="D1172"/>
      <c r="E1172"/>
      <c r="F1172"/>
      <c r="G1172"/>
      <c r="H1172"/>
      <c r="I1172"/>
      <c r="J1172" s="112" t="e">
        <f t="shared" si="49"/>
        <v>#DIV/0!</v>
      </c>
      <c r="K1172" s="112" t="e">
        <f t="shared" si="50"/>
        <v>#DIV/0!</v>
      </c>
      <c r="L1172"/>
      <c r="M1172"/>
      <c r="O1172"/>
      <c r="P1172"/>
    </row>
    <row r="1173" spans="1:16" x14ac:dyDescent="0.25">
      <c r="A1173" s="93"/>
      <c r="B1173" s="94"/>
      <c r="C1173" s="95"/>
      <c r="D1173"/>
      <c r="E1173"/>
      <c r="F1173"/>
      <c r="G1173"/>
      <c r="H1173"/>
      <c r="I1173"/>
      <c r="J1173" s="112" t="e">
        <f t="shared" si="49"/>
        <v>#DIV/0!</v>
      </c>
      <c r="K1173" s="112" t="e">
        <f t="shared" si="50"/>
        <v>#DIV/0!</v>
      </c>
      <c r="L1173"/>
      <c r="M1173"/>
      <c r="O1173"/>
      <c r="P1173"/>
    </row>
    <row r="1174" spans="1:16" x14ac:dyDescent="0.25">
      <c r="A1174" s="93"/>
      <c r="B1174" s="94"/>
      <c r="C1174" s="95"/>
      <c r="D1174"/>
      <c r="E1174"/>
      <c r="F1174"/>
      <c r="G1174"/>
      <c r="H1174"/>
      <c r="I1174"/>
      <c r="J1174" s="112" t="e">
        <f t="shared" si="49"/>
        <v>#DIV/0!</v>
      </c>
      <c r="K1174" s="112" t="e">
        <f t="shared" si="50"/>
        <v>#DIV/0!</v>
      </c>
      <c r="L1174"/>
      <c r="M1174"/>
      <c r="O1174"/>
      <c r="P1174"/>
    </row>
    <row r="1175" spans="1:16" x14ac:dyDescent="0.25">
      <c r="A1175" s="93"/>
      <c r="B1175" s="94"/>
      <c r="C1175" s="95"/>
      <c r="D1175"/>
      <c r="E1175"/>
      <c r="F1175"/>
      <c r="G1175"/>
      <c r="H1175"/>
      <c r="I1175"/>
      <c r="J1175" s="112" t="e">
        <f t="shared" si="49"/>
        <v>#DIV/0!</v>
      </c>
      <c r="K1175" s="112" t="e">
        <f t="shared" si="50"/>
        <v>#DIV/0!</v>
      </c>
      <c r="L1175"/>
      <c r="M1175"/>
      <c r="O1175"/>
      <c r="P1175"/>
    </row>
    <row r="1176" spans="1:16" x14ac:dyDescent="0.25">
      <c r="A1176" s="93"/>
      <c r="B1176" s="94"/>
      <c r="C1176" s="95"/>
      <c r="D1176"/>
      <c r="E1176"/>
      <c r="F1176"/>
      <c r="G1176"/>
      <c r="H1176"/>
      <c r="I1176"/>
      <c r="J1176" s="112" t="e">
        <f t="shared" si="49"/>
        <v>#DIV/0!</v>
      </c>
      <c r="K1176" s="112" t="e">
        <f t="shared" si="50"/>
        <v>#DIV/0!</v>
      </c>
      <c r="L1176"/>
      <c r="M1176"/>
      <c r="O1176"/>
      <c r="P1176"/>
    </row>
    <row r="1177" spans="1:16" x14ac:dyDescent="0.25">
      <c r="A1177" s="93"/>
      <c r="B1177" s="94"/>
      <c r="C1177" s="95"/>
      <c r="D1177"/>
      <c r="E1177"/>
      <c r="F1177"/>
      <c r="G1177"/>
      <c r="H1177"/>
      <c r="I1177"/>
      <c r="J1177" s="112" t="e">
        <f t="shared" si="49"/>
        <v>#DIV/0!</v>
      </c>
      <c r="K1177" s="112" t="e">
        <f t="shared" si="50"/>
        <v>#DIV/0!</v>
      </c>
      <c r="L1177"/>
      <c r="M1177"/>
      <c r="O1177"/>
      <c r="P1177"/>
    </row>
    <row r="1178" spans="1:16" x14ac:dyDescent="0.25">
      <c r="A1178" s="93"/>
      <c r="B1178" s="94"/>
      <c r="C1178" s="95"/>
      <c r="D1178"/>
      <c r="E1178"/>
      <c r="F1178"/>
      <c r="G1178"/>
      <c r="H1178"/>
      <c r="I1178"/>
      <c r="J1178" s="112" t="e">
        <f t="shared" si="49"/>
        <v>#DIV/0!</v>
      </c>
      <c r="K1178" s="112" t="e">
        <f t="shared" si="50"/>
        <v>#DIV/0!</v>
      </c>
      <c r="L1178"/>
      <c r="M1178"/>
      <c r="O1178"/>
      <c r="P1178"/>
    </row>
    <row r="1179" spans="1:16" x14ac:dyDescent="0.25">
      <c r="A1179" s="93"/>
      <c r="B1179" s="94"/>
      <c r="C1179" s="95"/>
      <c r="D1179"/>
      <c r="E1179"/>
      <c r="F1179"/>
      <c r="G1179"/>
      <c r="H1179"/>
      <c r="I1179"/>
      <c r="J1179" s="112" t="e">
        <f t="shared" si="49"/>
        <v>#DIV/0!</v>
      </c>
      <c r="K1179" s="112" t="e">
        <f t="shared" si="50"/>
        <v>#DIV/0!</v>
      </c>
      <c r="L1179"/>
      <c r="M1179"/>
      <c r="O1179"/>
      <c r="P1179"/>
    </row>
    <row r="1180" spans="1:16" x14ac:dyDescent="0.25">
      <c r="A1180" s="93"/>
      <c r="B1180" s="94"/>
      <c r="C1180" s="95"/>
      <c r="D1180"/>
      <c r="E1180"/>
      <c r="F1180"/>
      <c r="G1180"/>
      <c r="H1180"/>
      <c r="I1180"/>
      <c r="J1180" s="112" t="e">
        <f t="shared" si="49"/>
        <v>#DIV/0!</v>
      </c>
      <c r="K1180" s="112" t="e">
        <f t="shared" si="50"/>
        <v>#DIV/0!</v>
      </c>
      <c r="L1180"/>
      <c r="M1180"/>
      <c r="O1180"/>
      <c r="P1180"/>
    </row>
    <row r="1181" spans="1:16" x14ac:dyDescent="0.25">
      <c r="A1181" s="93"/>
      <c r="B1181" s="94"/>
      <c r="C1181" s="95"/>
      <c r="D1181"/>
      <c r="E1181"/>
      <c r="F1181"/>
      <c r="G1181"/>
      <c r="H1181"/>
      <c r="I1181"/>
      <c r="J1181" s="112" t="e">
        <f t="shared" si="49"/>
        <v>#DIV/0!</v>
      </c>
      <c r="K1181" s="112" t="e">
        <f t="shared" si="50"/>
        <v>#DIV/0!</v>
      </c>
      <c r="L1181"/>
      <c r="M1181"/>
      <c r="O1181"/>
      <c r="P1181"/>
    </row>
    <row r="1182" spans="1:16" x14ac:dyDescent="0.25">
      <c r="A1182" s="93"/>
      <c r="B1182" s="94"/>
      <c r="C1182" s="95"/>
      <c r="D1182"/>
      <c r="E1182"/>
      <c r="F1182"/>
      <c r="G1182"/>
      <c r="H1182"/>
      <c r="I1182"/>
      <c r="J1182" s="112" t="e">
        <f t="shared" si="49"/>
        <v>#DIV/0!</v>
      </c>
      <c r="K1182" s="112" t="e">
        <f t="shared" si="50"/>
        <v>#DIV/0!</v>
      </c>
      <c r="L1182"/>
      <c r="M1182"/>
      <c r="O1182"/>
      <c r="P1182"/>
    </row>
    <row r="1183" spans="1:16" x14ac:dyDescent="0.25">
      <c r="A1183" s="93"/>
      <c r="B1183" s="94"/>
      <c r="C1183" s="95"/>
      <c r="D1183"/>
      <c r="E1183"/>
      <c r="F1183"/>
      <c r="G1183"/>
      <c r="H1183"/>
      <c r="I1183"/>
      <c r="J1183" s="112" t="e">
        <f t="shared" si="49"/>
        <v>#DIV/0!</v>
      </c>
      <c r="K1183" s="112" t="e">
        <f t="shared" si="50"/>
        <v>#DIV/0!</v>
      </c>
      <c r="L1183"/>
      <c r="M1183"/>
      <c r="O1183"/>
      <c r="P1183"/>
    </row>
    <row r="1184" spans="1:16" x14ac:dyDescent="0.25">
      <c r="A1184" s="93"/>
      <c r="B1184" s="94"/>
      <c r="C1184" s="95"/>
      <c r="D1184"/>
      <c r="E1184"/>
      <c r="F1184"/>
      <c r="G1184"/>
      <c r="H1184"/>
      <c r="I1184"/>
      <c r="J1184" s="112" t="e">
        <f t="shared" si="49"/>
        <v>#DIV/0!</v>
      </c>
      <c r="K1184" s="112" t="e">
        <f t="shared" si="50"/>
        <v>#DIV/0!</v>
      </c>
      <c r="L1184"/>
      <c r="M1184"/>
      <c r="O1184"/>
      <c r="P1184"/>
    </row>
    <row r="1185" spans="1:16" x14ac:dyDescent="0.25">
      <c r="A1185" s="93"/>
      <c r="B1185" s="94"/>
      <c r="C1185" s="95"/>
      <c r="D1185"/>
      <c r="E1185"/>
      <c r="F1185"/>
      <c r="G1185"/>
      <c r="H1185"/>
      <c r="I1185"/>
      <c r="J1185" s="112" t="e">
        <f t="shared" si="49"/>
        <v>#DIV/0!</v>
      </c>
      <c r="K1185" s="112" t="e">
        <f t="shared" si="50"/>
        <v>#DIV/0!</v>
      </c>
      <c r="L1185"/>
      <c r="M1185"/>
      <c r="O1185"/>
      <c r="P1185"/>
    </row>
    <row r="1186" spans="1:16" x14ac:dyDescent="0.25">
      <c r="A1186" s="93"/>
      <c r="B1186" s="94"/>
      <c r="C1186" s="95"/>
      <c r="D1186"/>
      <c r="E1186"/>
      <c r="F1186"/>
      <c r="G1186"/>
      <c r="H1186"/>
      <c r="I1186"/>
      <c r="J1186" s="112" t="e">
        <f t="shared" si="49"/>
        <v>#DIV/0!</v>
      </c>
      <c r="K1186" s="112" t="e">
        <f t="shared" si="50"/>
        <v>#DIV/0!</v>
      </c>
      <c r="L1186"/>
      <c r="M1186"/>
      <c r="O1186"/>
      <c r="P1186"/>
    </row>
    <row r="1187" spans="1:16" x14ac:dyDescent="0.25">
      <c r="A1187" s="93"/>
      <c r="B1187" s="94"/>
      <c r="C1187" s="95"/>
      <c r="D1187"/>
      <c r="E1187"/>
      <c r="F1187"/>
      <c r="G1187"/>
      <c r="H1187"/>
      <c r="I1187"/>
      <c r="J1187" s="112" t="e">
        <f t="shared" si="49"/>
        <v>#DIV/0!</v>
      </c>
      <c r="K1187" s="112" t="e">
        <f t="shared" si="50"/>
        <v>#DIV/0!</v>
      </c>
      <c r="L1187"/>
      <c r="M1187"/>
      <c r="O1187"/>
      <c r="P1187"/>
    </row>
    <row r="1188" spans="1:16" x14ac:dyDescent="0.25">
      <c r="A1188" s="93"/>
      <c r="B1188" s="94"/>
      <c r="C1188" s="95"/>
      <c r="D1188"/>
      <c r="E1188"/>
      <c r="F1188"/>
      <c r="G1188"/>
      <c r="H1188"/>
      <c r="I1188"/>
      <c r="J1188" s="112" t="e">
        <f t="shared" si="49"/>
        <v>#DIV/0!</v>
      </c>
      <c r="K1188" s="112" t="e">
        <f t="shared" si="50"/>
        <v>#DIV/0!</v>
      </c>
      <c r="L1188"/>
      <c r="M1188"/>
      <c r="O1188"/>
      <c r="P1188"/>
    </row>
    <row r="1189" spans="1:16" x14ac:dyDescent="0.25">
      <c r="A1189" s="93"/>
      <c r="B1189" s="94"/>
      <c r="C1189" s="95"/>
      <c r="D1189"/>
      <c r="E1189"/>
      <c r="F1189"/>
      <c r="G1189"/>
      <c r="H1189"/>
      <c r="I1189"/>
      <c r="J1189" s="112" t="e">
        <f t="shared" si="49"/>
        <v>#DIV/0!</v>
      </c>
      <c r="K1189" s="112" t="e">
        <f t="shared" si="50"/>
        <v>#DIV/0!</v>
      </c>
      <c r="L1189"/>
      <c r="M1189"/>
      <c r="O1189"/>
      <c r="P1189"/>
    </row>
    <row r="1190" spans="1:16" x14ac:dyDescent="0.25">
      <c r="A1190" s="93"/>
      <c r="B1190" s="94"/>
      <c r="C1190" s="95"/>
      <c r="D1190"/>
      <c r="E1190"/>
      <c r="F1190"/>
      <c r="G1190"/>
      <c r="H1190"/>
      <c r="I1190"/>
      <c r="J1190" s="112" t="e">
        <f t="shared" si="49"/>
        <v>#DIV/0!</v>
      </c>
      <c r="K1190" s="112" t="e">
        <f t="shared" si="50"/>
        <v>#DIV/0!</v>
      </c>
      <c r="L1190"/>
      <c r="M1190"/>
      <c r="O1190"/>
      <c r="P1190"/>
    </row>
    <row r="1191" spans="1:16" x14ac:dyDescent="0.25">
      <c r="A1191" s="93"/>
      <c r="B1191" s="94"/>
      <c r="C1191" s="95"/>
      <c r="D1191"/>
      <c r="E1191"/>
      <c r="F1191"/>
      <c r="G1191"/>
      <c r="H1191"/>
      <c r="I1191"/>
      <c r="J1191" s="112" t="e">
        <f t="shared" si="49"/>
        <v>#DIV/0!</v>
      </c>
      <c r="K1191" s="112" t="e">
        <f t="shared" si="50"/>
        <v>#DIV/0!</v>
      </c>
      <c r="L1191"/>
      <c r="M1191"/>
      <c r="O1191"/>
      <c r="P1191"/>
    </row>
    <row r="1192" spans="1:16" x14ac:dyDescent="0.25">
      <c r="A1192" s="93"/>
      <c r="B1192" s="94"/>
      <c r="C1192" s="95"/>
      <c r="D1192"/>
      <c r="E1192"/>
      <c r="F1192"/>
      <c r="G1192"/>
      <c r="H1192"/>
      <c r="I1192"/>
      <c r="J1192" s="112" t="e">
        <f t="shared" si="49"/>
        <v>#DIV/0!</v>
      </c>
      <c r="K1192" s="112" t="e">
        <f t="shared" si="50"/>
        <v>#DIV/0!</v>
      </c>
      <c r="L1192"/>
      <c r="M1192"/>
      <c r="O1192"/>
      <c r="P1192"/>
    </row>
    <row r="1193" spans="1:16" x14ac:dyDescent="0.25">
      <c r="A1193" s="93"/>
      <c r="B1193" s="94"/>
      <c r="C1193" s="95"/>
      <c r="D1193"/>
      <c r="E1193"/>
      <c r="F1193"/>
      <c r="G1193"/>
      <c r="H1193"/>
      <c r="I1193"/>
      <c r="J1193" s="112" t="e">
        <f t="shared" si="49"/>
        <v>#DIV/0!</v>
      </c>
      <c r="K1193" s="112" t="e">
        <f t="shared" si="50"/>
        <v>#DIV/0!</v>
      </c>
      <c r="L1193"/>
      <c r="M1193"/>
      <c r="O1193"/>
      <c r="P1193"/>
    </row>
    <row r="1194" spans="1:16" x14ac:dyDescent="0.25">
      <c r="A1194" s="93"/>
      <c r="B1194" s="94"/>
      <c r="C1194" s="95"/>
      <c r="D1194"/>
      <c r="E1194"/>
      <c r="F1194"/>
      <c r="G1194"/>
      <c r="H1194"/>
      <c r="I1194"/>
      <c r="J1194" s="112" t="e">
        <f t="shared" si="49"/>
        <v>#DIV/0!</v>
      </c>
      <c r="K1194" s="112" t="e">
        <f t="shared" si="50"/>
        <v>#DIV/0!</v>
      </c>
      <c r="L1194"/>
      <c r="M1194"/>
      <c r="O1194"/>
      <c r="P1194"/>
    </row>
    <row r="1195" spans="1:16" x14ac:dyDescent="0.25">
      <c r="A1195" s="93"/>
      <c r="B1195" s="94"/>
      <c r="C1195" s="95"/>
      <c r="D1195"/>
      <c r="E1195"/>
      <c r="F1195"/>
      <c r="G1195"/>
      <c r="H1195"/>
      <c r="I1195"/>
      <c r="J1195" s="112" t="e">
        <f t="shared" si="49"/>
        <v>#DIV/0!</v>
      </c>
      <c r="K1195" s="112" t="e">
        <f t="shared" si="50"/>
        <v>#DIV/0!</v>
      </c>
      <c r="L1195"/>
      <c r="M1195"/>
      <c r="O1195"/>
      <c r="P1195"/>
    </row>
    <row r="1196" spans="1:16" x14ac:dyDescent="0.25">
      <c r="A1196" s="93"/>
      <c r="B1196" s="94"/>
      <c r="C1196" s="95"/>
      <c r="D1196"/>
      <c r="E1196"/>
      <c r="F1196"/>
      <c r="G1196"/>
      <c r="H1196"/>
      <c r="I1196"/>
      <c r="J1196" s="112" t="e">
        <f t="shared" si="49"/>
        <v>#DIV/0!</v>
      </c>
      <c r="K1196" s="112" t="e">
        <f t="shared" si="50"/>
        <v>#DIV/0!</v>
      </c>
      <c r="L1196"/>
      <c r="M1196"/>
      <c r="O1196"/>
      <c r="P1196"/>
    </row>
    <row r="1197" spans="1:16" x14ac:dyDescent="0.25">
      <c r="A1197" s="93"/>
      <c r="B1197" s="94"/>
      <c r="C1197" s="95"/>
      <c r="D1197"/>
      <c r="E1197"/>
      <c r="F1197"/>
      <c r="G1197"/>
      <c r="H1197"/>
      <c r="I1197"/>
      <c r="J1197" s="112" t="e">
        <f t="shared" si="49"/>
        <v>#DIV/0!</v>
      </c>
      <c r="K1197" s="112" t="e">
        <f t="shared" si="50"/>
        <v>#DIV/0!</v>
      </c>
      <c r="L1197"/>
      <c r="M1197"/>
      <c r="O1197"/>
      <c r="P1197"/>
    </row>
    <row r="1198" spans="1:16" x14ac:dyDescent="0.25">
      <c r="A1198" s="93"/>
      <c r="B1198" s="94"/>
      <c r="C1198" s="95"/>
      <c r="D1198"/>
      <c r="E1198"/>
      <c r="F1198"/>
      <c r="G1198"/>
      <c r="H1198"/>
      <c r="I1198"/>
      <c r="J1198" s="112" t="e">
        <f t="shared" si="49"/>
        <v>#DIV/0!</v>
      </c>
      <c r="K1198" s="112" t="e">
        <f t="shared" si="50"/>
        <v>#DIV/0!</v>
      </c>
      <c r="L1198"/>
      <c r="M1198"/>
      <c r="O1198"/>
      <c r="P1198"/>
    </row>
    <row r="1199" spans="1:16" x14ac:dyDescent="0.25">
      <c r="A1199" s="93"/>
      <c r="B1199" s="94"/>
      <c r="C1199" s="95"/>
      <c r="D1199"/>
      <c r="E1199"/>
      <c r="F1199"/>
      <c r="G1199"/>
      <c r="H1199"/>
      <c r="I1199"/>
      <c r="J1199" s="112" t="e">
        <f t="shared" si="49"/>
        <v>#DIV/0!</v>
      </c>
      <c r="K1199" s="112" t="e">
        <f t="shared" si="50"/>
        <v>#DIV/0!</v>
      </c>
      <c r="L1199"/>
      <c r="M1199"/>
      <c r="O1199"/>
      <c r="P1199"/>
    </row>
    <row r="1200" spans="1:16" x14ac:dyDescent="0.25">
      <c r="A1200" s="93"/>
      <c r="B1200" s="94"/>
      <c r="C1200" s="95"/>
      <c r="D1200"/>
      <c r="E1200"/>
      <c r="F1200"/>
      <c r="G1200"/>
      <c r="H1200"/>
      <c r="I1200"/>
      <c r="J1200" s="112" t="e">
        <f t="shared" si="49"/>
        <v>#DIV/0!</v>
      </c>
      <c r="K1200" s="112" t="e">
        <f t="shared" si="50"/>
        <v>#DIV/0!</v>
      </c>
      <c r="L1200"/>
      <c r="M1200"/>
      <c r="O1200"/>
      <c r="P1200"/>
    </row>
    <row r="1201" spans="1:16" x14ac:dyDescent="0.25">
      <c r="A1201" s="93"/>
      <c r="B1201" s="94"/>
      <c r="C1201" s="95"/>
      <c r="D1201"/>
      <c r="E1201"/>
      <c r="F1201"/>
      <c r="G1201"/>
      <c r="H1201"/>
      <c r="I1201"/>
      <c r="J1201" s="112" t="e">
        <f t="shared" si="49"/>
        <v>#DIV/0!</v>
      </c>
      <c r="K1201" s="112" t="e">
        <f t="shared" si="50"/>
        <v>#DIV/0!</v>
      </c>
      <c r="L1201"/>
      <c r="M1201"/>
      <c r="O1201"/>
      <c r="P1201"/>
    </row>
    <row r="1202" spans="1:16" x14ac:dyDescent="0.25">
      <c r="A1202" s="93"/>
      <c r="B1202" s="94"/>
      <c r="C1202" s="95"/>
      <c r="D1202"/>
      <c r="E1202"/>
      <c r="F1202"/>
      <c r="G1202"/>
      <c r="H1202"/>
      <c r="I1202"/>
      <c r="J1202" s="112" t="e">
        <f t="shared" si="49"/>
        <v>#DIV/0!</v>
      </c>
      <c r="K1202" s="112" t="e">
        <f t="shared" si="50"/>
        <v>#DIV/0!</v>
      </c>
      <c r="L1202"/>
      <c r="M1202"/>
      <c r="O1202"/>
      <c r="P1202"/>
    </row>
    <row r="1203" spans="1:16" x14ac:dyDescent="0.25">
      <c r="A1203" s="93"/>
      <c r="B1203" s="94"/>
      <c r="C1203" s="95"/>
      <c r="D1203"/>
      <c r="E1203"/>
      <c r="F1203"/>
      <c r="G1203"/>
      <c r="H1203"/>
      <c r="I1203"/>
      <c r="J1203" s="112" t="e">
        <f t="shared" si="49"/>
        <v>#DIV/0!</v>
      </c>
      <c r="K1203" s="112" t="e">
        <f t="shared" si="50"/>
        <v>#DIV/0!</v>
      </c>
      <c r="L1203"/>
      <c r="M1203"/>
      <c r="O1203"/>
      <c r="P1203"/>
    </row>
    <row r="1204" spans="1:16" x14ac:dyDescent="0.25">
      <c r="A1204" s="93"/>
      <c r="B1204" s="94"/>
      <c r="C1204" s="95"/>
      <c r="D1204"/>
      <c r="E1204"/>
      <c r="F1204"/>
      <c r="G1204"/>
      <c r="H1204"/>
      <c r="I1204"/>
      <c r="J1204" s="112" t="e">
        <f t="shared" si="49"/>
        <v>#DIV/0!</v>
      </c>
      <c r="K1204" s="112" t="e">
        <f t="shared" si="50"/>
        <v>#DIV/0!</v>
      </c>
      <c r="L1204"/>
      <c r="M1204"/>
      <c r="O1204"/>
      <c r="P1204"/>
    </row>
    <row r="1205" spans="1:16" x14ac:dyDescent="0.25">
      <c r="A1205" s="93"/>
      <c r="B1205" s="94"/>
      <c r="C1205" s="95"/>
      <c r="D1205"/>
      <c r="E1205"/>
      <c r="F1205"/>
      <c r="G1205"/>
      <c r="H1205"/>
      <c r="I1205"/>
      <c r="J1205" s="112" t="e">
        <f t="shared" si="49"/>
        <v>#DIV/0!</v>
      </c>
      <c r="K1205" s="112" t="e">
        <f t="shared" si="50"/>
        <v>#DIV/0!</v>
      </c>
      <c r="L1205"/>
      <c r="M1205"/>
      <c r="O1205"/>
      <c r="P1205"/>
    </row>
    <row r="1206" spans="1:16" x14ac:dyDescent="0.25">
      <c r="A1206" s="93"/>
      <c r="B1206" s="94"/>
      <c r="C1206" s="95"/>
      <c r="D1206"/>
      <c r="E1206"/>
      <c r="F1206"/>
      <c r="G1206"/>
      <c r="H1206"/>
      <c r="I1206"/>
      <c r="J1206" s="112" t="e">
        <f t="shared" si="49"/>
        <v>#DIV/0!</v>
      </c>
      <c r="K1206" s="112" t="e">
        <f t="shared" si="50"/>
        <v>#DIV/0!</v>
      </c>
      <c r="L1206"/>
      <c r="M1206"/>
      <c r="O1206"/>
      <c r="P1206"/>
    </row>
    <row r="1207" spans="1:16" x14ac:dyDescent="0.25">
      <c r="A1207" s="93"/>
      <c r="B1207" s="94"/>
      <c r="C1207" s="95"/>
      <c r="D1207"/>
      <c r="E1207"/>
      <c r="F1207"/>
      <c r="G1207"/>
      <c r="H1207"/>
      <c r="I1207"/>
      <c r="J1207" s="112" t="e">
        <f t="shared" si="49"/>
        <v>#DIV/0!</v>
      </c>
      <c r="K1207" s="112" t="e">
        <f t="shared" si="50"/>
        <v>#DIV/0!</v>
      </c>
      <c r="L1207"/>
      <c r="M1207"/>
      <c r="O1207"/>
      <c r="P1207"/>
    </row>
    <row r="1208" spans="1:16" x14ac:dyDescent="0.25">
      <c r="A1208" s="93"/>
      <c r="B1208" s="94"/>
      <c r="C1208" s="95"/>
      <c r="D1208"/>
      <c r="E1208"/>
      <c r="F1208"/>
      <c r="G1208"/>
      <c r="H1208"/>
      <c r="I1208"/>
      <c r="J1208" s="112" t="e">
        <f t="shared" si="49"/>
        <v>#DIV/0!</v>
      </c>
      <c r="K1208" s="112" t="e">
        <f t="shared" si="50"/>
        <v>#DIV/0!</v>
      </c>
      <c r="L1208"/>
      <c r="M1208"/>
      <c r="O1208"/>
      <c r="P1208"/>
    </row>
    <row r="1209" spans="1:16" x14ac:dyDescent="0.25">
      <c r="A1209" s="93"/>
      <c r="B1209" s="94"/>
      <c r="C1209" s="95"/>
      <c r="D1209"/>
      <c r="E1209"/>
      <c r="F1209"/>
      <c r="G1209"/>
      <c r="H1209"/>
      <c r="I1209"/>
      <c r="J1209" s="112" t="e">
        <f t="shared" si="49"/>
        <v>#DIV/0!</v>
      </c>
      <c r="K1209" s="112" t="e">
        <f t="shared" si="50"/>
        <v>#DIV/0!</v>
      </c>
      <c r="L1209"/>
      <c r="M1209"/>
      <c r="O1209"/>
      <c r="P1209"/>
    </row>
    <row r="1210" spans="1:16" x14ac:dyDescent="0.25">
      <c r="A1210" s="93"/>
      <c r="B1210" s="94"/>
      <c r="C1210" s="95"/>
      <c r="D1210"/>
      <c r="E1210"/>
      <c r="F1210"/>
      <c r="G1210"/>
      <c r="H1210"/>
      <c r="I1210"/>
      <c r="J1210" s="112" t="e">
        <f t="shared" si="49"/>
        <v>#DIV/0!</v>
      </c>
      <c r="K1210" s="112" t="e">
        <f t="shared" si="50"/>
        <v>#DIV/0!</v>
      </c>
      <c r="L1210"/>
      <c r="M1210"/>
      <c r="O1210"/>
      <c r="P1210"/>
    </row>
    <row r="1211" spans="1:16" x14ac:dyDescent="0.25">
      <c r="A1211" s="93"/>
      <c r="B1211" s="94"/>
      <c r="C1211" s="95"/>
      <c r="D1211"/>
      <c r="E1211"/>
      <c r="F1211"/>
      <c r="G1211"/>
      <c r="H1211"/>
      <c r="I1211"/>
      <c r="J1211" s="112" t="e">
        <f t="shared" si="49"/>
        <v>#DIV/0!</v>
      </c>
      <c r="K1211" s="112" t="e">
        <f t="shared" si="50"/>
        <v>#DIV/0!</v>
      </c>
      <c r="L1211"/>
      <c r="M1211"/>
      <c r="O1211"/>
      <c r="P1211"/>
    </row>
    <row r="1212" spans="1:16" x14ac:dyDescent="0.25">
      <c r="A1212" s="93"/>
      <c r="B1212" s="94"/>
      <c r="C1212" s="95"/>
      <c r="D1212"/>
      <c r="E1212"/>
      <c r="F1212"/>
      <c r="G1212"/>
      <c r="H1212"/>
      <c r="I1212"/>
      <c r="J1212" s="112" t="e">
        <f t="shared" si="49"/>
        <v>#DIV/0!</v>
      </c>
      <c r="K1212" s="112" t="e">
        <f t="shared" si="50"/>
        <v>#DIV/0!</v>
      </c>
      <c r="L1212"/>
      <c r="M1212"/>
      <c r="O1212"/>
      <c r="P1212"/>
    </row>
    <row r="1213" spans="1:16" x14ac:dyDescent="0.25">
      <c r="A1213" s="93"/>
      <c r="B1213" s="94"/>
      <c r="C1213" s="95"/>
      <c r="D1213"/>
      <c r="E1213"/>
      <c r="F1213"/>
      <c r="G1213"/>
      <c r="H1213"/>
      <c r="I1213"/>
      <c r="J1213" s="112" t="e">
        <f t="shared" si="49"/>
        <v>#DIV/0!</v>
      </c>
      <c r="K1213" s="112" t="e">
        <f t="shared" si="50"/>
        <v>#DIV/0!</v>
      </c>
      <c r="L1213"/>
      <c r="M1213"/>
      <c r="O1213"/>
      <c r="P1213"/>
    </row>
    <row r="1214" spans="1:16" x14ac:dyDescent="0.25">
      <c r="A1214" s="93"/>
      <c r="B1214" s="94"/>
      <c r="C1214" s="95"/>
      <c r="D1214"/>
      <c r="E1214"/>
      <c r="F1214"/>
      <c r="G1214"/>
      <c r="H1214"/>
      <c r="I1214"/>
      <c r="J1214" s="112" t="e">
        <f t="shared" si="49"/>
        <v>#DIV/0!</v>
      </c>
      <c r="K1214" s="112" t="e">
        <f t="shared" si="50"/>
        <v>#DIV/0!</v>
      </c>
      <c r="L1214"/>
      <c r="M1214"/>
      <c r="O1214"/>
      <c r="P1214"/>
    </row>
    <row r="1215" spans="1:16" x14ac:dyDescent="0.25">
      <c r="A1215" s="93"/>
      <c r="B1215" s="94"/>
      <c r="C1215" s="95"/>
      <c r="D1215"/>
      <c r="E1215"/>
      <c r="F1215"/>
      <c r="G1215"/>
      <c r="H1215"/>
      <c r="I1215"/>
      <c r="J1215" s="112" t="e">
        <f t="shared" si="49"/>
        <v>#DIV/0!</v>
      </c>
      <c r="K1215" s="112" t="e">
        <f t="shared" si="50"/>
        <v>#DIV/0!</v>
      </c>
      <c r="L1215"/>
      <c r="M1215"/>
      <c r="O1215"/>
      <c r="P1215"/>
    </row>
    <row r="1216" spans="1:16" x14ac:dyDescent="0.25">
      <c r="A1216" s="93"/>
      <c r="B1216" s="94"/>
      <c r="C1216" s="95"/>
      <c r="D1216"/>
      <c r="E1216"/>
      <c r="F1216"/>
      <c r="G1216"/>
      <c r="H1216"/>
      <c r="I1216"/>
      <c r="J1216" s="112" t="e">
        <f t="shared" si="49"/>
        <v>#DIV/0!</v>
      </c>
      <c r="K1216" s="112" t="e">
        <f t="shared" si="50"/>
        <v>#DIV/0!</v>
      </c>
      <c r="L1216"/>
      <c r="M1216"/>
      <c r="O1216"/>
      <c r="P1216"/>
    </row>
    <row r="1217" spans="1:16" x14ac:dyDescent="0.25">
      <c r="A1217" s="93"/>
      <c r="B1217" s="94"/>
      <c r="C1217" s="95"/>
      <c r="D1217"/>
      <c r="E1217"/>
      <c r="F1217"/>
      <c r="G1217"/>
      <c r="H1217"/>
      <c r="I1217"/>
      <c r="J1217" s="112" t="e">
        <f t="shared" si="49"/>
        <v>#DIV/0!</v>
      </c>
      <c r="K1217" s="112" t="e">
        <f t="shared" si="50"/>
        <v>#DIV/0!</v>
      </c>
      <c r="L1217"/>
      <c r="M1217"/>
      <c r="O1217"/>
      <c r="P1217"/>
    </row>
    <row r="1218" spans="1:16" x14ac:dyDescent="0.25">
      <c r="A1218" s="93"/>
      <c r="B1218" s="94"/>
      <c r="C1218" s="95"/>
      <c r="D1218"/>
      <c r="E1218"/>
      <c r="F1218"/>
      <c r="G1218"/>
      <c r="H1218"/>
      <c r="I1218"/>
      <c r="J1218" s="112" t="e">
        <f t="shared" si="49"/>
        <v>#DIV/0!</v>
      </c>
      <c r="K1218" s="112" t="e">
        <f t="shared" si="50"/>
        <v>#DIV/0!</v>
      </c>
      <c r="L1218"/>
      <c r="M1218"/>
      <c r="O1218"/>
      <c r="P1218"/>
    </row>
    <row r="1219" spans="1:16" x14ac:dyDescent="0.25">
      <c r="A1219" s="93"/>
      <c r="B1219" s="94"/>
      <c r="C1219" s="95"/>
      <c r="D1219"/>
      <c r="E1219"/>
      <c r="F1219"/>
      <c r="G1219"/>
      <c r="H1219"/>
      <c r="I1219"/>
      <c r="J1219" s="112" t="e">
        <f t="shared" si="49"/>
        <v>#DIV/0!</v>
      </c>
      <c r="K1219" s="112" t="e">
        <f t="shared" si="50"/>
        <v>#DIV/0!</v>
      </c>
      <c r="L1219"/>
      <c r="M1219"/>
      <c r="O1219"/>
      <c r="P1219"/>
    </row>
    <row r="1220" spans="1:16" x14ac:dyDescent="0.25">
      <c r="A1220" s="93"/>
      <c r="B1220" s="94"/>
      <c r="C1220" s="95"/>
      <c r="D1220"/>
      <c r="E1220"/>
      <c r="F1220"/>
      <c r="G1220"/>
      <c r="H1220"/>
      <c r="I1220"/>
      <c r="J1220" s="112" t="e">
        <f t="shared" ref="J1220:J1260" si="51">(B1220-B1221)/B1221</f>
        <v>#DIV/0!</v>
      </c>
      <c r="K1220" s="112" t="e">
        <f t="shared" ref="K1220:K1260" si="52">(C1220-C1221)/C1221</f>
        <v>#DIV/0!</v>
      </c>
      <c r="L1220"/>
      <c r="M1220"/>
      <c r="O1220"/>
      <c r="P1220"/>
    </row>
    <row r="1221" spans="1:16" x14ac:dyDescent="0.25">
      <c r="A1221" s="93"/>
      <c r="B1221" s="94"/>
      <c r="C1221" s="95"/>
      <c r="D1221"/>
      <c r="E1221"/>
      <c r="F1221"/>
      <c r="G1221"/>
      <c r="H1221"/>
      <c r="I1221"/>
      <c r="J1221" s="112" t="e">
        <f t="shared" si="51"/>
        <v>#DIV/0!</v>
      </c>
      <c r="K1221" s="112" t="e">
        <f t="shared" si="52"/>
        <v>#DIV/0!</v>
      </c>
      <c r="L1221"/>
      <c r="M1221"/>
      <c r="O1221"/>
      <c r="P1221"/>
    </row>
    <row r="1222" spans="1:16" x14ac:dyDescent="0.25">
      <c r="A1222" s="93"/>
      <c r="B1222" s="94"/>
      <c r="C1222" s="95"/>
      <c r="D1222"/>
      <c r="E1222"/>
      <c r="F1222"/>
      <c r="G1222"/>
      <c r="H1222"/>
      <c r="I1222"/>
      <c r="J1222" s="112" t="e">
        <f t="shared" si="51"/>
        <v>#DIV/0!</v>
      </c>
      <c r="K1222" s="112" t="e">
        <f t="shared" si="52"/>
        <v>#DIV/0!</v>
      </c>
      <c r="L1222"/>
      <c r="M1222"/>
      <c r="O1222"/>
      <c r="P1222"/>
    </row>
    <row r="1223" spans="1:16" x14ac:dyDescent="0.25">
      <c r="A1223" s="93"/>
      <c r="B1223" s="94"/>
      <c r="C1223" s="95"/>
      <c r="D1223"/>
      <c r="E1223"/>
      <c r="F1223"/>
      <c r="G1223"/>
      <c r="H1223"/>
      <c r="I1223"/>
      <c r="J1223" s="112" t="e">
        <f t="shared" si="51"/>
        <v>#DIV/0!</v>
      </c>
      <c r="K1223" s="112" t="e">
        <f t="shared" si="52"/>
        <v>#DIV/0!</v>
      </c>
      <c r="L1223"/>
      <c r="M1223"/>
      <c r="O1223"/>
      <c r="P1223"/>
    </row>
    <row r="1224" spans="1:16" x14ac:dyDescent="0.25">
      <c r="A1224" s="93"/>
      <c r="B1224" s="94"/>
      <c r="C1224" s="95"/>
      <c r="D1224"/>
      <c r="E1224"/>
      <c r="F1224"/>
      <c r="G1224"/>
      <c r="H1224"/>
      <c r="I1224"/>
      <c r="J1224" s="112" t="e">
        <f t="shared" si="51"/>
        <v>#DIV/0!</v>
      </c>
      <c r="K1224" s="112" t="e">
        <f t="shared" si="52"/>
        <v>#DIV/0!</v>
      </c>
      <c r="L1224"/>
      <c r="M1224"/>
      <c r="O1224"/>
      <c r="P1224"/>
    </row>
    <row r="1225" spans="1:16" x14ac:dyDescent="0.25">
      <c r="A1225" s="93"/>
      <c r="B1225" s="94"/>
      <c r="C1225" s="95"/>
      <c r="D1225"/>
      <c r="E1225"/>
      <c r="F1225"/>
      <c r="G1225"/>
      <c r="H1225"/>
      <c r="I1225"/>
      <c r="J1225" s="112" t="e">
        <f t="shared" si="51"/>
        <v>#DIV/0!</v>
      </c>
      <c r="K1225" s="112" t="e">
        <f t="shared" si="52"/>
        <v>#DIV/0!</v>
      </c>
      <c r="L1225"/>
      <c r="M1225"/>
      <c r="O1225"/>
      <c r="P1225"/>
    </row>
    <row r="1226" spans="1:16" x14ac:dyDescent="0.25">
      <c r="A1226" s="93"/>
      <c r="B1226" s="94"/>
      <c r="C1226" s="95"/>
      <c r="D1226"/>
      <c r="E1226"/>
      <c r="F1226"/>
      <c r="G1226"/>
      <c r="H1226"/>
      <c r="I1226"/>
      <c r="J1226" s="112" t="e">
        <f t="shared" si="51"/>
        <v>#DIV/0!</v>
      </c>
      <c r="K1226" s="112" t="e">
        <f t="shared" si="52"/>
        <v>#DIV/0!</v>
      </c>
      <c r="L1226"/>
      <c r="M1226"/>
      <c r="O1226"/>
      <c r="P1226"/>
    </row>
    <row r="1227" spans="1:16" x14ac:dyDescent="0.25">
      <c r="A1227" s="93"/>
      <c r="B1227" s="94"/>
      <c r="C1227" s="95"/>
      <c r="D1227"/>
      <c r="E1227"/>
      <c r="F1227"/>
      <c r="G1227"/>
      <c r="H1227"/>
      <c r="I1227"/>
      <c r="J1227" s="112" t="e">
        <f t="shared" si="51"/>
        <v>#DIV/0!</v>
      </c>
      <c r="K1227" s="112" t="e">
        <f t="shared" si="52"/>
        <v>#DIV/0!</v>
      </c>
      <c r="L1227"/>
      <c r="M1227"/>
      <c r="O1227"/>
      <c r="P1227"/>
    </row>
    <row r="1228" spans="1:16" x14ac:dyDescent="0.25">
      <c r="A1228" s="93"/>
      <c r="B1228" s="94"/>
      <c r="C1228" s="95"/>
      <c r="D1228"/>
      <c r="E1228"/>
      <c r="F1228"/>
      <c r="G1228"/>
      <c r="H1228"/>
      <c r="I1228"/>
      <c r="J1228" s="112" t="e">
        <f t="shared" si="51"/>
        <v>#DIV/0!</v>
      </c>
      <c r="K1228" s="112" t="e">
        <f t="shared" si="52"/>
        <v>#DIV/0!</v>
      </c>
      <c r="L1228"/>
      <c r="M1228"/>
      <c r="O1228"/>
      <c r="P1228"/>
    </row>
    <row r="1229" spans="1:16" x14ac:dyDescent="0.25">
      <c r="A1229" s="93"/>
      <c r="B1229" s="94"/>
      <c r="C1229" s="95"/>
      <c r="D1229"/>
      <c r="E1229"/>
      <c r="F1229"/>
      <c r="G1229"/>
      <c r="H1229"/>
      <c r="I1229"/>
      <c r="J1229" s="112" t="e">
        <f t="shared" si="51"/>
        <v>#DIV/0!</v>
      </c>
      <c r="K1229" s="112" t="e">
        <f t="shared" si="52"/>
        <v>#DIV/0!</v>
      </c>
      <c r="L1229"/>
      <c r="M1229"/>
      <c r="O1229"/>
      <c r="P1229"/>
    </row>
    <row r="1230" spans="1:16" x14ac:dyDescent="0.25">
      <c r="A1230" s="93"/>
      <c r="B1230" s="94"/>
      <c r="C1230" s="95"/>
      <c r="D1230"/>
      <c r="E1230"/>
      <c r="F1230"/>
      <c r="G1230"/>
      <c r="H1230"/>
      <c r="I1230"/>
      <c r="J1230" s="112" t="e">
        <f t="shared" si="51"/>
        <v>#DIV/0!</v>
      </c>
      <c r="K1230" s="112" t="e">
        <f t="shared" si="52"/>
        <v>#DIV/0!</v>
      </c>
      <c r="L1230"/>
      <c r="M1230"/>
      <c r="O1230"/>
      <c r="P1230"/>
    </row>
    <row r="1231" spans="1:16" x14ac:dyDescent="0.25">
      <c r="A1231" s="93"/>
      <c r="B1231" s="94"/>
      <c r="C1231" s="95"/>
      <c r="D1231"/>
      <c r="E1231"/>
      <c r="F1231"/>
      <c r="G1231"/>
      <c r="H1231"/>
      <c r="I1231"/>
      <c r="J1231" s="112" t="e">
        <f t="shared" si="51"/>
        <v>#DIV/0!</v>
      </c>
      <c r="K1231" s="112" t="e">
        <f t="shared" si="52"/>
        <v>#DIV/0!</v>
      </c>
      <c r="L1231"/>
      <c r="M1231"/>
      <c r="O1231"/>
      <c r="P1231"/>
    </row>
    <row r="1232" spans="1:16" x14ac:dyDescent="0.25">
      <c r="A1232" s="93"/>
      <c r="B1232" s="94"/>
      <c r="C1232" s="95"/>
      <c r="D1232"/>
      <c r="E1232"/>
      <c r="F1232"/>
      <c r="G1232"/>
      <c r="H1232"/>
      <c r="I1232"/>
      <c r="J1232" s="112" t="e">
        <f t="shared" si="51"/>
        <v>#DIV/0!</v>
      </c>
      <c r="K1232" s="112" t="e">
        <f t="shared" si="52"/>
        <v>#DIV/0!</v>
      </c>
      <c r="L1232"/>
      <c r="M1232"/>
      <c r="O1232"/>
      <c r="P1232"/>
    </row>
    <row r="1233" spans="1:16" x14ac:dyDescent="0.25">
      <c r="A1233" s="93"/>
      <c r="B1233" s="94"/>
      <c r="C1233" s="95"/>
      <c r="D1233"/>
      <c r="E1233"/>
      <c r="F1233"/>
      <c r="G1233"/>
      <c r="H1233"/>
      <c r="I1233"/>
      <c r="J1233" s="112" t="e">
        <f t="shared" si="51"/>
        <v>#DIV/0!</v>
      </c>
      <c r="K1233" s="112" t="e">
        <f t="shared" si="52"/>
        <v>#DIV/0!</v>
      </c>
      <c r="L1233"/>
      <c r="M1233"/>
      <c r="O1233"/>
      <c r="P1233"/>
    </row>
    <row r="1234" spans="1:16" x14ac:dyDescent="0.25">
      <c r="A1234" s="93"/>
      <c r="B1234" s="94"/>
      <c r="C1234" s="95"/>
      <c r="D1234"/>
      <c r="E1234"/>
      <c r="F1234"/>
      <c r="G1234"/>
      <c r="H1234"/>
      <c r="I1234"/>
      <c r="J1234" s="112" t="e">
        <f t="shared" si="51"/>
        <v>#DIV/0!</v>
      </c>
      <c r="K1234" s="112" t="e">
        <f t="shared" si="52"/>
        <v>#DIV/0!</v>
      </c>
      <c r="L1234"/>
      <c r="M1234"/>
      <c r="O1234"/>
      <c r="P1234"/>
    </row>
    <row r="1235" spans="1:16" x14ac:dyDescent="0.25">
      <c r="A1235" s="93"/>
      <c r="B1235" s="94"/>
      <c r="C1235" s="95"/>
      <c r="D1235"/>
      <c r="E1235"/>
      <c r="F1235"/>
      <c r="G1235"/>
      <c r="H1235"/>
      <c r="I1235"/>
      <c r="J1235" s="112" t="e">
        <f t="shared" si="51"/>
        <v>#DIV/0!</v>
      </c>
      <c r="K1235" s="112" t="e">
        <f t="shared" si="52"/>
        <v>#DIV/0!</v>
      </c>
      <c r="L1235"/>
      <c r="M1235"/>
      <c r="O1235"/>
      <c r="P1235"/>
    </row>
    <row r="1236" spans="1:16" x14ac:dyDescent="0.25">
      <c r="A1236" s="93"/>
      <c r="B1236" s="94"/>
      <c r="C1236" s="95"/>
      <c r="D1236"/>
      <c r="E1236"/>
      <c r="F1236"/>
      <c r="G1236"/>
      <c r="H1236"/>
      <c r="I1236"/>
      <c r="J1236" s="112" t="e">
        <f t="shared" si="51"/>
        <v>#DIV/0!</v>
      </c>
      <c r="K1236" s="112" t="e">
        <f t="shared" si="52"/>
        <v>#DIV/0!</v>
      </c>
      <c r="L1236"/>
      <c r="M1236"/>
      <c r="O1236"/>
      <c r="P1236"/>
    </row>
    <row r="1237" spans="1:16" x14ac:dyDescent="0.25">
      <c r="A1237" s="93"/>
      <c r="B1237" s="94"/>
      <c r="C1237" s="95"/>
      <c r="D1237"/>
      <c r="E1237"/>
      <c r="F1237"/>
      <c r="G1237"/>
      <c r="H1237"/>
      <c r="I1237"/>
      <c r="J1237" s="112" t="e">
        <f t="shared" si="51"/>
        <v>#DIV/0!</v>
      </c>
      <c r="K1237" s="112" t="e">
        <f t="shared" si="52"/>
        <v>#DIV/0!</v>
      </c>
      <c r="L1237"/>
      <c r="M1237"/>
      <c r="O1237"/>
      <c r="P1237"/>
    </row>
    <row r="1238" spans="1:16" x14ac:dyDescent="0.25">
      <c r="A1238" s="93"/>
      <c r="B1238" s="94"/>
      <c r="C1238" s="95"/>
      <c r="D1238"/>
      <c r="E1238"/>
      <c r="F1238"/>
      <c r="G1238"/>
      <c r="H1238"/>
      <c r="I1238"/>
      <c r="J1238" s="112" t="e">
        <f t="shared" si="51"/>
        <v>#DIV/0!</v>
      </c>
      <c r="K1238" s="112" t="e">
        <f t="shared" si="52"/>
        <v>#DIV/0!</v>
      </c>
      <c r="L1238"/>
      <c r="M1238"/>
      <c r="O1238"/>
      <c r="P1238"/>
    </row>
    <row r="1239" spans="1:16" x14ac:dyDescent="0.25">
      <c r="A1239" s="93"/>
      <c r="B1239" s="94"/>
      <c r="C1239" s="95"/>
      <c r="D1239"/>
      <c r="E1239"/>
      <c r="F1239"/>
      <c r="G1239"/>
      <c r="H1239"/>
      <c r="I1239"/>
      <c r="J1239" s="112" t="e">
        <f t="shared" si="51"/>
        <v>#DIV/0!</v>
      </c>
      <c r="K1239" s="112" t="e">
        <f t="shared" si="52"/>
        <v>#DIV/0!</v>
      </c>
      <c r="L1239"/>
      <c r="M1239"/>
      <c r="O1239"/>
      <c r="P1239"/>
    </row>
    <row r="1240" spans="1:16" x14ac:dyDescent="0.25">
      <c r="A1240" s="93"/>
      <c r="B1240" s="94"/>
      <c r="C1240" s="95"/>
      <c r="D1240"/>
      <c r="E1240"/>
      <c r="F1240"/>
      <c r="G1240"/>
      <c r="H1240"/>
      <c r="I1240"/>
      <c r="J1240" s="112" t="e">
        <f t="shared" si="51"/>
        <v>#DIV/0!</v>
      </c>
      <c r="K1240" s="112" t="e">
        <f t="shared" si="52"/>
        <v>#DIV/0!</v>
      </c>
      <c r="L1240"/>
      <c r="M1240"/>
      <c r="O1240"/>
      <c r="P1240"/>
    </row>
    <row r="1241" spans="1:16" x14ac:dyDescent="0.25">
      <c r="A1241" s="93"/>
      <c r="B1241" s="94"/>
      <c r="C1241" s="95"/>
      <c r="D1241"/>
      <c r="E1241"/>
      <c r="F1241"/>
      <c r="G1241"/>
      <c r="H1241"/>
      <c r="I1241"/>
      <c r="J1241" s="112" t="e">
        <f t="shared" si="51"/>
        <v>#DIV/0!</v>
      </c>
      <c r="K1241" s="112" t="e">
        <f t="shared" si="52"/>
        <v>#DIV/0!</v>
      </c>
      <c r="L1241"/>
      <c r="M1241"/>
      <c r="O1241"/>
      <c r="P1241"/>
    </row>
    <row r="1242" spans="1:16" x14ac:dyDescent="0.25">
      <c r="A1242" s="93"/>
      <c r="B1242" s="94"/>
      <c r="C1242" s="95"/>
      <c r="D1242"/>
      <c r="E1242"/>
      <c r="F1242"/>
      <c r="G1242"/>
      <c r="H1242"/>
      <c r="I1242"/>
      <c r="J1242" s="112" t="e">
        <f t="shared" si="51"/>
        <v>#DIV/0!</v>
      </c>
      <c r="K1242" s="112" t="e">
        <f t="shared" si="52"/>
        <v>#DIV/0!</v>
      </c>
      <c r="L1242"/>
      <c r="M1242"/>
      <c r="O1242"/>
      <c r="P1242"/>
    </row>
    <row r="1243" spans="1:16" x14ac:dyDescent="0.25">
      <c r="A1243" s="93"/>
      <c r="B1243" s="94"/>
      <c r="C1243" s="95"/>
      <c r="D1243"/>
      <c r="E1243"/>
      <c r="F1243"/>
      <c r="G1243"/>
      <c r="H1243"/>
      <c r="I1243"/>
      <c r="J1243" s="112" t="e">
        <f t="shared" si="51"/>
        <v>#DIV/0!</v>
      </c>
      <c r="K1243" s="112" t="e">
        <f t="shared" si="52"/>
        <v>#DIV/0!</v>
      </c>
      <c r="L1243"/>
      <c r="M1243"/>
      <c r="O1243"/>
      <c r="P1243"/>
    </row>
    <row r="1244" spans="1:16" x14ac:dyDescent="0.25">
      <c r="A1244" s="93"/>
      <c r="B1244" s="94"/>
      <c r="C1244" s="95"/>
      <c r="D1244"/>
      <c r="E1244"/>
      <c r="F1244"/>
      <c r="G1244"/>
      <c r="H1244"/>
      <c r="I1244"/>
      <c r="J1244" s="112" t="e">
        <f t="shared" si="51"/>
        <v>#DIV/0!</v>
      </c>
      <c r="K1244" s="112" t="e">
        <f t="shared" si="52"/>
        <v>#DIV/0!</v>
      </c>
      <c r="L1244"/>
      <c r="M1244"/>
      <c r="O1244"/>
      <c r="P1244"/>
    </row>
    <row r="1245" spans="1:16" x14ac:dyDescent="0.25">
      <c r="A1245" s="93"/>
      <c r="B1245" s="94"/>
      <c r="C1245" s="95"/>
      <c r="D1245"/>
      <c r="E1245"/>
      <c r="F1245"/>
      <c r="G1245"/>
      <c r="H1245"/>
      <c r="I1245"/>
      <c r="J1245" s="112" t="e">
        <f t="shared" si="51"/>
        <v>#DIV/0!</v>
      </c>
      <c r="K1245" s="112" t="e">
        <f t="shared" si="52"/>
        <v>#DIV/0!</v>
      </c>
      <c r="L1245"/>
      <c r="M1245"/>
      <c r="O1245"/>
      <c r="P1245"/>
    </row>
    <row r="1246" spans="1:16" x14ac:dyDescent="0.25">
      <c r="A1246" s="93"/>
      <c r="B1246" s="94"/>
      <c r="C1246" s="95"/>
      <c r="D1246"/>
      <c r="E1246"/>
      <c r="F1246"/>
      <c r="G1246"/>
      <c r="H1246"/>
      <c r="I1246"/>
      <c r="J1246" s="112" t="e">
        <f t="shared" si="51"/>
        <v>#DIV/0!</v>
      </c>
      <c r="K1246" s="112" t="e">
        <f t="shared" si="52"/>
        <v>#DIV/0!</v>
      </c>
      <c r="L1246"/>
      <c r="M1246"/>
      <c r="O1246"/>
      <c r="P1246"/>
    </row>
    <row r="1247" spans="1:16" x14ac:dyDescent="0.25">
      <c r="A1247" s="93"/>
      <c r="B1247" s="94"/>
      <c r="C1247" s="95"/>
      <c r="D1247"/>
      <c r="E1247"/>
      <c r="F1247"/>
      <c r="G1247"/>
      <c r="H1247"/>
      <c r="I1247"/>
      <c r="J1247" s="112" t="e">
        <f t="shared" si="51"/>
        <v>#DIV/0!</v>
      </c>
      <c r="K1247" s="112" t="e">
        <f t="shared" si="52"/>
        <v>#DIV/0!</v>
      </c>
      <c r="L1247"/>
      <c r="M1247"/>
      <c r="O1247"/>
      <c r="P1247"/>
    </row>
    <row r="1248" spans="1:16" x14ac:dyDescent="0.25">
      <c r="A1248" s="93"/>
      <c r="B1248" s="94"/>
      <c r="C1248" s="95"/>
      <c r="D1248"/>
      <c r="E1248"/>
      <c r="F1248"/>
      <c r="G1248"/>
      <c r="H1248"/>
      <c r="I1248"/>
      <c r="J1248" s="112" t="e">
        <f t="shared" si="51"/>
        <v>#DIV/0!</v>
      </c>
      <c r="K1248" s="112" t="e">
        <f t="shared" si="52"/>
        <v>#DIV/0!</v>
      </c>
      <c r="L1248"/>
      <c r="M1248"/>
      <c r="O1248"/>
      <c r="P1248"/>
    </row>
    <row r="1249" spans="1:16" x14ac:dyDescent="0.25">
      <c r="A1249" s="93"/>
      <c r="B1249" s="94"/>
      <c r="C1249" s="95"/>
      <c r="D1249"/>
      <c r="E1249"/>
      <c r="F1249"/>
      <c r="G1249"/>
      <c r="H1249"/>
      <c r="I1249"/>
      <c r="J1249" s="112" t="e">
        <f t="shared" si="51"/>
        <v>#DIV/0!</v>
      </c>
      <c r="K1249" s="112" t="e">
        <f t="shared" si="52"/>
        <v>#DIV/0!</v>
      </c>
      <c r="L1249"/>
      <c r="M1249"/>
      <c r="O1249"/>
      <c r="P1249"/>
    </row>
    <row r="1250" spans="1:16" x14ac:dyDescent="0.25">
      <c r="A1250" s="93"/>
      <c r="B1250" s="94"/>
      <c r="C1250" s="95"/>
      <c r="D1250"/>
      <c r="E1250"/>
      <c r="F1250"/>
      <c r="G1250"/>
      <c r="H1250"/>
      <c r="I1250"/>
      <c r="J1250" s="112" t="e">
        <f t="shared" si="51"/>
        <v>#DIV/0!</v>
      </c>
      <c r="K1250" s="112" t="e">
        <f t="shared" si="52"/>
        <v>#DIV/0!</v>
      </c>
      <c r="L1250"/>
      <c r="M1250"/>
      <c r="O1250"/>
      <c r="P1250"/>
    </row>
    <row r="1251" spans="1:16" x14ac:dyDescent="0.25">
      <c r="A1251" s="93"/>
      <c r="B1251" s="94"/>
      <c r="C1251" s="95"/>
      <c r="D1251"/>
      <c r="E1251"/>
      <c r="F1251"/>
      <c r="G1251"/>
      <c r="H1251"/>
      <c r="I1251"/>
      <c r="J1251" s="112" t="e">
        <f t="shared" si="51"/>
        <v>#DIV/0!</v>
      </c>
      <c r="K1251" s="112" t="e">
        <f t="shared" si="52"/>
        <v>#DIV/0!</v>
      </c>
      <c r="L1251"/>
      <c r="M1251"/>
      <c r="O1251"/>
      <c r="P1251"/>
    </row>
    <row r="1252" spans="1:16" x14ac:dyDescent="0.25">
      <c r="A1252" s="93"/>
      <c r="B1252" s="94"/>
      <c r="C1252" s="95"/>
      <c r="D1252"/>
      <c r="E1252"/>
      <c r="F1252"/>
      <c r="G1252"/>
      <c r="H1252"/>
      <c r="I1252"/>
      <c r="J1252" s="112" t="e">
        <f t="shared" si="51"/>
        <v>#DIV/0!</v>
      </c>
      <c r="K1252" s="112" t="e">
        <f t="shared" si="52"/>
        <v>#DIV/0!</v>
      </c>
      <c r="L1252"/>
      <c r="M1252"/>
      <c r="O1252"/>
      <c r="P1252"/>
    </row>
    <row r="1253" spans="1:16" x14ac:dyDescent="0.25">
      <c r="A1253" s="93"/>
      <c r="B1253" s="94"/>
      <c r="C1253" s="95"/>
      <c r="D1253"/>
      <c r="E1253"/>
      <c r="F1253"/>
      <c r="G1253"/>
      <c r="H1253"/>
      <c r="I1253"/>
      <c r="J1253" s="112" t="e">
        <f t="shared" si="51"/>
        <v>#DIV/0!</v>
      </c>
      <c r="K1253" s="112" t="e">
        <f t="shared" si="52"/>
        <v>#DIV/0!</v>
      </c>
      <c r="L1253"/>
      <c r="M1253"/>
      <c r="O1253"/>
      <c r="P1253"/>
    </row>
    <row r="1254" spans="1:16" x14ac:dyDescent="0.25">
      <c r="A1254" s="93"/>
      <c r="B1254" s="94"/>
      <c r="C1254" s="95"/>
      <c r="D1254"/>
      <c r="E1254"/>
      <c r="F1254"/>
      <c r="G1254"/>
      <c r="H1254"/>
      <c r="I1254"/>
      <c r="J1254" s="112" t="e">
        <f t="shared" si="51"/>
        <v>#DIV/0!</v>
      </c>
      <c r="K1254" s="112" t="e">
        <f t="shared" si="52"/>
        <v>#DIV/0!</v>
      </c>
      <c r="L1254"/>
      <c r="M1254"/>
      <c r="O1254"/>
      <c r="P1254"/>
    </row>
    <row r="1255" spans="1:16" x14ac:dyDescent="0.25">
      <c r="A1255" s="93"/>
      <c r="B1255" s="94"/>
      <c r="C1255" s="95"/>
      <c r="D1255"/>
      <c r="E1255"/>
      <c r="F1255"/>
      <c r="G1255"/>
      <c r="H1255"/>
      <c r="I1255"/>
      <c r="J1255" s="112" t="e">
        <f t="shared" si="51"/>
        <v>#DIV/0!</v>
      </c>
      <c r="K1255" s="112" t="e">
        <f t="shared" si="52"/>
        <v>#DIV/0!</v>
      </c>
      <c r="L1255"/>
      <c r="M1255"/>
      <c r="O1255"/>
      <c r="P1255"/>
    </row>
    <row r="1256" spans="1:16" x14ac:dyDescent="0.25">
      <c r="A1256" s="93"/>
      <c r="B1256" s="94"/>
      <c r="C1256" s="95"/>
      <c r="D1256"/>
      <c r="E1256"/>
      <c r="F1256"/>
      <c r="G1256"/>
      <c r="H1256"/>
      <c r="I1256"/>
      <c r="J1256" s="112" t="e">
        <f t="shared" si="51"/>
        <v>#DIV/0!</v>
      </c>
      <c r="K1256" s="112" t="e">
        <f t="shared" si="52"/>
        <v>#DIV/0!</v>
      </c>
      <c r="L1256"/>
      <c r="M1256"/>
      <c r="O1256"/>
      <c r="P1256"/>
    </row>
    <row r="1257" spans="1:16" x14ac:dyDescent="0.25">
      <c r="A1257" s="93"/>
      <c r="B1257" s="94"/>
      <c r="C1257" s="95"/>
      <c r="D1257"/>
      <c r="E1257"/>
      <c r="F1257"/>
      <c r="G1257"/>
      <c r="H1257"/>
      <c r="I1257"/>
      <c r="J1257" s="112" t="e">
        <f t="shared" si="51"/>
        <v>#DIV/0!</v>
      </c>
      <c r="K1257" s="112" t="e">
        <f t="shared" si="52"/>
        <v>#DIV/0!</v>
      </c>
      <c r="L1257"/>
      <c r="M1257"/>
      <c r="O1257"/>
      <c r="P1257"/>
    </row>
    <row r="1258" spans="1:16" x14ac:dyDescent="0.25">
      <c r="A1258" s="93"/>
      <c r="B1258" s="94"/>
      <c r="C1258" s="95"/>
      <c r="D1258"/>
      <c r="E1258"/>
      <c r="F1258"/>
      <c r="G1258"/>
      <c r="H1258"/>
      <c r="I1258"/>
      <c r="J1258" s="112" t="e">
        <f t="shared" si="51"/>
        <v>#DIV/0!</v>
      </c>
      <c r="K1258" s="112" t="e">
        <f t="shared" si="52"/>
        <v>#DIV/0!</v>
      </c>
      <c r="L1258"/>
      <c r="M1258"/>
      <c r="O1258"/>
      <c r="P1258"/>
    </row>
    <row r="1259" spans="1:16" x14ac:dyDescent="0.25">
      <c r="A1259" s="93"/>
      <c r="B1259" s="94"/>
      <c r="C1259" s="95"/>
      <c r="D1259"/>
      <c r="E1259"/>
      <c r="F1259"/>
      <c r="G1259"/>
      <c r="H1259"/>
      <c r="I1259"/>
      <c r="J1259" s="112" t="e">
        <f t="shared" si="51"/>
        <v>#DIV/0!</v>
      </c>
      <c r="K1259" s="112" t="e">
        <f t="shared" si="52"/>
        <v>#DIV/0!</v>
      </c>
      <c r="L1259"/>
      <c r="M1259"/>
      <c r="O1259"/>
      <c r="P1259"/>
    </row>
    <row r="1260" spans="1:16" x14ac:dyDescent="0.25">
      <c r="A1260" s="93"/>
      <c r="B1260" s="94"/>
      <c r="C1260" s="95"/>
      <c r="D1260"/>
      <c r="E1260"/>
      <c r="F1260"/>
      <c r="G1260"/>
      <c r="H1260"/>
      <c r="I1260"/>
      <c r="J1260" s="112" t="e">
        <f t="shared" si="51"/>
        <v>#DIV/0!</v>
      </c>
      <c r="K1260" s="112" t="e">
        <f t="shared" si="52"/>
        <v>#DIV/0!</v>
      </c>
      <c r="L1260"/>
      <c r="M1260"/>
      <c r="O1260"/>
      <c r="P1260"/>
    </row>
    <row r="1261" spans="1:16" x14ac:dyDescent="0.25">
      <c r="A1261" s="93"/>
      <c r="B1261" s="94"/>
      <c r="C1261" s="95"/>
      <c r="D1261"/>
      <c r="E1261"/>
      <c r="F1261"/>
      <c r="G1261"/>
      <c r="H1261"/>
      <c r="I1261"/>
      <c r="J1261" s="4"/>
      <c r="K1261" s="4"/>
      <c r="L1261" s="4"/>
      <c r="M1261" s="4"/>
      <c r="N1261" s="4"/>
      <c r="O1261" s="4"/>
      <c r="P1261" s="4"/>
    </row>
  </sheetData>
  <mergeCells count="1">
    <mergeCell ref="A1:P1"/>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00000"/>
  </sheetPr>
  <dimension ref="A1:F10"/>
  <sheetViews>
    <sheetView workbookViewId="0">
      <selection activeCell="A3" sqref="A3"/>
    </sheetView>
  </sheetViews>
  <sheetFormatPr defaultRowHeight="15" x14ac:dyDescent="0.25"/>
  <cols>
    <col min="1" max="1" width="36.28515625" bestFit="1" customWidth="1"/>
    <col min="2" max="2" width="9.85546875" bestFit="1" customWidth="1"/>
    <col min="5" max="6" width="9.140625" style="61"/>
  </cols>
  <sheetData>
    <row r="1" spans="1:6" ht="20.25" thickBot="1" x14ac:dyDescent="0.35">
      <c r="A1" s="183" t="s">
        <v>249</v>
      </c>
      <c r="B1" s="183"/>
      <c r="C1" s="183"/>
      <c r="D1" s="183"/>
      <c r="E1" s="60"/>
      <c r="F1" s="60"/>
    </row>
    <row r="2" spans="1:6" ht="61.5" thickTop="1" thickBot="1" x14ac:dyDescent="0.3">
      <c r="A2" s="56" t="s">
        <v>270</v>
      </c>
      <c r="B2" s="57">
        <f>'Fundamental Analysis'!C3</f>
        <v>42370</v>
      </c>
      <c r="C2" s="57">
        <f>'Fundamental Analysis'!D3</f>
        <v>42736</v>
      </c>
      <c r="D2" s="57">
        <f>'Fundamental Analysis'!E3</f>
        <v>43101</v>
      </c>
      <c r="E2" s="57">
        <f>'Fundamental Analysis'!F3</f>
        <v>43466</v>
      </c>
      <c r="F2" s="57">
        <f>'Fundamental Analysis'!G3</f>
        <v>43831</v>
      </c>
    </row>
    <row r="3" spans="1:6" ht="15.75" thickTop="1" x14ac:dyDescent="0.25">
      <c r="A3" s="39" t="str">
        <f>'Fundamental Analysis'!A4</f>
        <v>Revenue:</v>
      </c>
      <c r="B3" s="48"/>
      <c r="C3" s="48"/>
      <c r="D3" s="48"/>
      <c r="E3" s="40"/>
      <c r="F3" s="40"/>
    </row>
    <row r="4" spans="1:6" x14ac:dyDescent="0.25">
      <c r="A4" s="39" t="s">
        <v>130</v>
      </c>
      <c r="B4" s="40"/>
      <c r="C4" s="40"/>
      <c r="D4" s="40"/>
      <c r="E4" s="40"/>
      <c r="F4" s="40"/>
    </row>
    <row r="5" spans="1:6" x14ac:dyDescent="0.25">
      <c r="A5" s="39" t="s">
        <v>254</v>
      </c>
      <c r="B5" s="48"/>
      <c r="C5" s="48"/>
      <c r="D5" s="48"/>
      <c r="E5" s="40"/>
      <c r="F5" s="40"/>
    </row>
    <row r="6" spans="1:6" x14ac:dyDescent="0.25">
      <c r="A6" s="39" t="str">
        <f>'Fundamental Analysis'!A8</f>
        <v>Depreciation, Amortization, Depletion:</v>
      </c>
      <c r="B6" s="48"/>
      <c r="C6" s="48"/>
      <c r="D6" s="48"/>
      <c r="E6" s="40"/>
      <c r="F6" s="40"/>
    </row>
    <row r="7" spans="1:6" x14ac:dyDescent="0.25">
      <c r="A7" s="39" t="s">
        <v>145</v>
      </c>
      <c r="B7" s="48"/>
      <c r="C7" s="48"/>
      <c r="D7" s="48"/>
      <c r="E7" s="40"/>
      <c r="F7" s="40"/>
    </row>
    <row r="8" spans="1:6" x14ac:dyDescent="0.25">
      <c r="A8" s="39" t="s">
        <v>113</v>
      </c>
      <c r="B8" s="40"/>
      <c r="C8" s="40"/>
      <c r="D8" s="40"/>
      <c r="E8" s="40"/>
      <c r="F8" s="40"/>
    </row>
    <row r="9" spans="1:6" x14ac:dyDescent="0.25">
      <c r="A9" s="39" t="s">
        <v>263</v>
      </c>
      <c r="B9" s="40"/>
      <c r="C9" s="40"/>
      <c r="D9" s="40"/>
      <c r="E9" s="40"/>
      <c r="F9" s="40"/>
    </row>
    <row r="10" spans="1:6" x14ac:dyDescent="0.25">
      <c r="B10" s="4"/>
      <c r="C10" s="4"/>
      <c r="D10" s="4"/>
      <c r="E10" s="4"/>
      <c r="F10" s="4"/>
    </row>
  </sheetData>
  <mergeCells count="1">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0" tint="-0.499984740745262"/>
  </sheetPr>
  <dimension ref="A1:AD69"/>
  <sheetViews>
    <sheetView zoomScale="120" zoomScaleNormal="120" workbookViewId="0">
      <pane xSplit="1" ySplit="3" topLeftCell="B4" activePane="bottomRight" state="frozen"/>
      <selection pane="topRight" activeCell="B1" sqref="B1"/>
      <selection pane="bottomLeft" activeCell="A4" sqref="A4"/>
      <selection pane="bottomRight" sqref="A1:G1"/>
    </sheetView>
  </sheetViews>
  <sheetFormatPr defaultRowHeight="15" x14ac:dyDescent="0.25"/>
  <cols>
    <col min="1" max="1" width="53" bestFit="1" customWidth="1"/>
    <col min="2" max="7" width="12.7109375" customWidth="1"/>
    <col min="8" max="8" width="59" customWidth="1"/>
    <col min="9" max="10" width="15" bestFit="1" customWidth="1"/>
    <col min="11" max="11" width="13.140625" style="25" bestFit="1" customWidth="1"/>
    <col min="12" max="13" width="14.5703125" style="25" bestFit="1" customWidth="1"/>
    <col min="14" max="14" width="13.140625" style="25" bestFit="1" customWidth="1"/>
    <col min="15" max="15" width="10.7109375" style="25" customWidth="1"/>
    <col min="16" max="16" width="53" style="25" bestFit="1" customWidth="1"/>
    <col min="17" max="19" width="13.7109375" style="25" customWidth="1"/>
    <col min="20" max="22" width="13.7109375" customWidth="1"/>
    <col min="24" max="24" width="28.85546875" bestFit="1" customWidth="1"/>
    <col min="25" max="25" width="11.7109375" bestFit="1" customWidth="1"/>
  </cols>
  <sheetData>
    <row r="1" spans="1:30" ht="20.25" thickBot="1" x14ac:dyDescent="0.35">
      <c r="A1" s="183" t="s">
        <v>0</v>
      </c>
      <c r="B1" s="183"/>
      <c r="C1" s="183"/>
      <c r="D1" s="183"/>
      <c r="E1" s="183"/>
      <c r="F1" s="183"/>
      <c r="G1" s="183"/>
      <c r="K1"/>
      <c r="L1"/>
      <c r="M1"/>
      <c r="N1"/>
      <c r="O1"/>
      <c r="P1"/>
      <c r="Q1"/>
      <c r="R1"/>
      <c r="S1"/>
    </row>
    <row r="2" spans="1:30" ht="16.5" thickTop="1" thickBot="1" x14ac:dyDescent="0.3">
      <c r="B2" s="23">
        <f>'Financial Information'!B2</f>
        <v>42278</v>
      </c>
      <c r="C2" s="23">
        <f>'Financial Information'!C2</f>
        <v>42005</v>
      </c>
      <c r="D2" s="23">
        <f>'Financial Information'!D2</f>
        <v>41640</v>
      </c>
      <c r="E2" s="23">
        <f>'Financial Information'!E2</f>
        <v>41275</v>
      </c>
      <c r="F2" s="23">
        <f>'Financial Information'!F2</f>
        <v>40909</v>
      </c>
      <c r="G2" s="23">
        <f>'Financial Information'!G2</f>
        <v>40544</v>
      </c>
    </row>
    <row r="3" spans="1:30" s="30" customFormat="1" ht="15.75" thickBot="1" x14ac:dyDescent="0.3"/>
    <row r="4" spans="1:30" s="59" customFormat="1" ht="17.25" thickTop="1" thickBot="1" x14ac:dyDescent="0.3">
      <c r="A4" s="188" t="s">
        <v>160</v>
      </c>
      <c r="B4" s="188"/>
      <c r="C4" s="188"/>
      <c r="D4" s="188"/>
      <c r="E4" s="188"/>
      <c r="F4" s="188"/>
      <c r="G4" s="188"/>
    </row>
    <row r="5" spans="1:30" ht="16.5" thickTop="1" thickBot="1" x14ac:dyDescent="0.3">
      <c r="A5" s="26" t="s">
        <v>1</v>
      </c>
    </row>
    <row r="6" spans="1:30" x14ac:dyDescent="0.25">
      <c r="A6" s="1" t="s">
        <v>7</v>
      </c>
      <c r="B6" s="38">
        <f>SUM('Financial Information'!B11)</f>
        <v>0</v>
      </c>
      <c r="C6" s="38">
        <f>SUM('Financial Information'!C11)</f>
        <v>0</v>
      </c>
      <c r="D6" s="38">
        <f>SUM('Financial Information'!D11)</f>
        <v>0</v>
      </c>
      <c r="E6" s="38">
        <f>SUM('Financial Information'!E11)</f>
        <v>0</v>
      </c>
      <c r="F6" s="38">
        <f>SUM('Financial Information'!F11)</f>
        <v>0</v>
      </c>
      <c r="G6" s="38">
        <f>SUM('Financial Information'!G11)</f>
        <v>0</v>
      </c>
      <c r="I6" s="29"/>
      <c r="Z6" s="20"/>
      <c r="AA6" s="20"/>
      <c r="AB6" s="20"/>
      <c r="AC6" s="20"/>
      <c r="AD6" s="20"/>
    </row>
    <row r="7" spans="1:30" x14ac:dyDescent="0.25">
      <c r="A7" s="1" t="s">
        <v>13</v>
      </c>
      <c r="B7" s="28">
        <f>SUM('Financial Information'!B16)</f>
        <v>0</v>
      </c>
      <c r="C7" s="28">
        <f>SUM('Financial Information'!C16)</f>
        <v>0</v>
      </c>
      <c r="D7" s="28">
        <f>SUM('Financial Information'!D16)</f>
        <v>0</v>
      </c>
      <c r="E7" s="28">
        <f>SUM('Financial Information'!E16)</f>
        <v>0</v>
      </c>
      <c r="F7" s="28">
        <f>SUM('Financial Information'!F16)</f>
        <v>0</v>
      </c>
      <c r="G7" s="28">
        <f>SUM('Financial Information'!G16)</f>
        <v>0</v>
      </c>
    </row>
    <row r="8" spans="1:30" x14ac:dyDescent="0.25">
      <c r="A8" s="1" t="s">
        <v>128</v>
      </c>
      <c r="B8" s="28">
        <f>B9-SUM(B6:B7)</f>
        <v>0</v>
      </c>
      <c r="C8" s="28">
        <f t="shared" ref="C8:G8" si="0">C9-SUM(C6:C7)</f>
        <v>0</v>
      </c>
      <c r="D8" s="28">
        <f t="shared" si="0"/>
        <v>0</v>
      </c>
      <c r="E8" s="28">
        <f t="shared" si="0"/>
        <v>0</v>
      </c>
      <c r="F8" s="28">
        <f t="shared" si="0"/>
        <v>0</v>
      </c>
      <c r="G8" s="28">
        <f t="shared" si="0"/>
        <v>0</v>
      </c>
    </row>
    <row r="9" spans="1:30" ht="15.75" thickBot="1" x14ac:dyDescent="0.3">
      <c r="A9" s="37" t="s">
        <v>14</v>
      </c>
      <c r="B9" s="27">
        <f>SUM('Financial Information'!B23)</f>
        <v>0</v>
      </c>
      <c r="C9" s="27">
        <f>SUM('Financial Information'!C23)</f>
        <v>0</v>
      </c>
      <c r="D9" s="27">
        <f>SUM('Financial Information'!D23)</f>
        <v>0</v>
      </c>
      <c r="E9" s="27">
        <f>SUM('Financial Information'!E23)</f>
        <v>0</v>
      </c>
      <c r="F9" s="27">
        <f>SUM('Financial Information'!F23)</f>
        <v>0</v>
      </c>
      <c r="G9" s="27">
        <f>SUM('Financial Information'!G23)</f>
        <v>0</v>
      </c>
    </row>
    <row r="10" spans="1:30" ht="15.75" thickTop="1" x14ac:dyDescent="0.25"/>
    <row r="11" spans="1:30" ht="15.75" thickBot="1" x14ac:dyDescent="0.3">
      <c r="A11" s="26" t="s">
        <v>2</v>
      </c>
      <c r="C11" s="15"/>
    </row>
    <row r="12" spans="1:30" x14ac:dyDescent="0.25">
      <c r="A12" s="1" t="s">
        <v>8</v>
      </c>
      <c r="B12" s="28">
        <f>'Financial Information'!B35</f>
        <v>0</v>
      </c>
      <c r="C12" s="28">
        <f>'Financial Information'!C35</f>
        <v>0</v>
      </c>
      <c r="D12" s="28">
        <f>'Financial Information'!D35</f>
        <v>0</v>
      </c>
      <c r="E12" s="28">
        <f>'Financial Information'!E35</f>
        <v>0</v>
      </c>
      <c r="F12" s="28">
        <f>'Financial Information'!F35</f>
        <v>0</v>
      </c>
      <c r="G12" s="28">
        <f>'Financial Information'!G35</f>
        <v>0</v>
      </c>
      <c r="I12" s="29"/>
    </row>
    <row r="13" spans="1:30" x14ac:dyDescent="0.25">
      <c r="A13" s="1" t="s">
        <v>9</v>
      </c>
      <c r="B13" s="28">
        <f>SUM('Financial Information'!B37:B39)</f>
        <v>0</v>
      </c>
      <c r="C13" s="28">
        <f>SUM('Financial Information'!C37:C39)</f>
        <v>0</v>
      </c>
      <c r="D13" s="28">
        <f>SUM('Financial Information'!D37:D39)</f>
        <v>0</v>
      </c>
      <c r="E13" s="28">
        <f>SUM('Financial Information'!E37:E39)</f>
        <v>0</v>
      </c>
      <c r="F13" s="28">
        <f>SUM('Financial Information'!F37:F39)</f>
        <v>0</v>
      </c>
      <c r="G13" s="28">
        <f>SUM('Financial Information'!G37:G39)</f>
        <v>0</v>
      </c>
    </row>
    <row r="14" spans="1:30" ht="15.75" thickBot="1" x14ac:dyDescent="0.3">
      <c r="A14" s="37" t="s">
        <v>10</v>
      </c>
      <c r="B14" s="27">
        <f>SUM(B12:B13)</f>
        <v>0</v>
      </c>
      <c r="C14" s="27">
        <f t="shared" ref="C14:G14" si="1">SUM(C12:C13)</f>
        <v>0</v>
      </c>
      <c r="D14" s="27">
        <f t="shared" si="1"/>
        <v>0</v>
      </c>
      <c r="E14" s="27">
        <f t="shared" si="1"/>
        <v>0</v>
      </c>
      <c r="F14" s="27">
        <f t="shared" si="1"/>
        <v>0</v>
      </c>
      <c r="G14" s="27">
        <f t="shared" si="1"/>
        <v>0</v>
      </c>
    </row>
    <row r="15" spans="1:30" ht="15.75" thickTop="1" x14ac:dyDescent="0.25"/>
    <row r="16" spans="1:30" ht="15.75" thickBot="1" x14ac:dyDescent="0.3">
      <c r="A16" s="26" t="s">
        <v>3</v>
      </c>
    </row>
    <row r="17" spans="1:14" x14ac:dyDescent="0.25">
      <c r="A17" s="1" t="s">
        <v>12</v>
      </c>
      <c r="B17" s="28">
        <f>'Financial Information'!B61</f>
        <v>0</v>
      </c>
      <c r="C17" s="28">
        <f>'Financial Information'!C61</f>
        <v>0</v>
      </c>
      <c r="D17" s="28">
        <f>'Financial Information'!D61</f>
        <v>0</v>
      </c>
      <c r="E17" s="28">
        <f>'Financial Information'!E61</f>
        <v>0</v>
      </c>
      <c r="F17" s="28">
        <f>'Financial Information'!F61</f>
        <v>0</v>
      </c>
      <c r="G17" s="28">
        <f>'Financial Information'!G61</f>
        <v>0</v>
      </c>
    </row>
    <row r="18" spans="1:14" ht="15.75" thickBot="1" x14ac:dyDescent="0.3">
      <c r="A18" s="37" t="s">
        <v>11</v>
      </c>
      <c r="B18" s="27">
        <f>SUM(B17)</f>
        <v>0</v>
      </c>
      <c r="C18" s="27">
        <f t="shared" ref="C18:G18" si="2">SUM(C17)</f>
        <v>0</v>
      </c>
      <c r="D18" s="27">
        <f t="shared" si="2"/>
        <v>0</v>
      </c>
      <c r="E18" s="27">
        <f t="shared" si="2"/>
        <v>0</v>
      </c>
      <c r="F18" s="27">
        <f t="shared" si="2"/>
        <v>0</v>
      </c>
      <c r="G18" s="27">
        <f t="shared" si="2"/>
        <v>0</v>
      </c>
    </row>
    <row r="19" spans="1:14" s="30" customFormat="1" ht="15.75" thickTop="1" x14ac:dyDescent="0.25">
      <c r="A19"/>
      <c r="B19" s="36"/>
      <c r="C19" s="36"/>
      <c r="D19" s="36"/>
      <c r="E19" s="36"/>
      <c r="F19" s="36"/>
      <c r="G19" s="36"/>
    </row>
    <row r="20" spans="1:14" s="30" customFormat="1" ht="15.75" thickBot="1" x14ac:dyDescent="0.3">
      <c r="A20" s="10" t="s">
        <v>200</v>
      </c>
      <c r="B20" s="36">
        <f>B9-SUM(B14,B18)</f>
        <v>0</v>
      </c>
      <c r="C20" s="36">
        <f t="shared" ref="C20:G20" si="3">C9-SUM(C14,C18)</f>
        <v>0</v>
      </c>
      <c r="D20" s="36">
        <f t="shared" si="3"/>
        <v>0</v>
      </c>
      <c r="E20" s="36">
        <f t="shared" si="3"/>
        <v>0</v>
      </c>
      <c r="F20" s="36">
        <f t="shared" si="3"/>
        <v>0</v>
      </c>
      <c r="G20" s="36">
        <f t="shared" si="3"/>
        <v>0</v>
      </c>
    </row>
    <row r="21" spans="1:14" ht="15.75" thickBot="1" x14ac:dyDescent="0.3"/>
    <row r="22" spans="1:14" ht="18.75" thickTop="1" thickBot="1" x14ac:dyDescent="0.35">
      <c r="A22" s="187" t="s">
        <v>159</v>
      </c>
      <c r="B22" s="187"/>
      <c r="C22" s="187"/>
      <c r="D22" s="187"/>
      <c r="E22" s="187"/>
      <c r="F22" s="187"/>
      <c r="G22" s="187"/>
    </row>
    <row r="23" spans="1:14" ht="15.75" thickTop="1" x14ac:dyDescent="0.25">
      <c r="A23" t="s">
        <v>129</v>
      </c>
      <c r="B23" s="38">
        <f>'Financial Information'!B68</f>
        <v>0</v>
      </c>
      <c r="C23" s="38">
        <f>'Financial Information'!C68</f>
        <v>0</v>
      </c>
      <c r="D23" s="38">
        <f>'Financial Information'!D68</f>
        <v>0</v>
      </c>
      <c r="E23" s="38">
        <f>'Financial Information'!E68</f>
        <v>0</v>
      </c>
      <c r="F23" s="38">
        <f>'Financial Information'!F68</f>
        <v>0</v>
      </c>
      <c r="G23" s="38">
        <f>'Financial Information'!G68</f>
        <v>0</v>
      </c>
    </row>
    <row r="24" spans="1:14" x14ac:dyDescent="0.25">
      <c r="A24" t="s">
        <v>130</v>
      </c>
      <c r="B24" s="28">
        <f>-'Financial Information'!B69</f>
        <v>0</v>
      </c>
      <c r="C24" s="28">
        <f>-'Financial Information'!C69</f>
        <v>0</v>
      </c>
      <c r="D24" s="28">
        <f>-'Financial Information'!D69</f>
        <v>0</v>
      </c>
      <c r="E24" s="28">
        <f>-'Financial Information'!E69</f>
        <v>0</v>
      </c>
      <c r="F24" s="28">
        <f>-'Financial Information'!F69</f>
        <v>0</v>
      </c>
      <c r="G24" s="28">
        <f>-'Financial Information'!G69</f>
        <v>0</v>
      </c>
    </row>
    <row r="25" spans="1:14" x14ac:dyDescent="0.25">
      <c r="A25" s="1" t="s">
        <v>131</v>
      </c>
      <c r="B25" s="28">
        <f>SUM(B23:B24)</f>
        <v>0</v>
      </c>
      <c r="C25" s="28">
        <f t="shared" ref="C25:G25" si="4">SUM(C23:C24)</f>
        <v>0</v>
      </c>
      <c r="D25" s="28">
        <f t="shared" si="4"/>
        <v>0</v>
      </c>
      <c r="E25" s="28">
        <f t="shared" si="4"/>
        <v>0</v>
      </c>
      <c r="F25" s="28">
        <f t="shared" si="4"/>
        <v>0</v>
      </c>
      <c r="G25" s="28">
        <f t="shared" si="4"/>
        <v>0</v>
      </c>
    </row>
    <row r="26" spans="1:14" x14ac:dyDescent="0.25">
      <c r="A26" t="s">
        <v>132</v>
      </c>
      <c r="B26" s="28">
        <f>-'Financial Information'!B72</f>
        <v>0</v>
      </c>
      <c r="C26" s="28">
        <f>-'Financial Information'!C72</f>
        <v>0</v>
      </c>
      <c r="D26" s="28">
        <f>-'Financial Information'!D72</f>
        <v>0</v>
      </c>
      <c r="E26" s="28">
        <f>-'Financial Information'!E72</f>
        <v>0</v>
      </c>
      <c r="F26" s="28">
        <f>-'Financial Information'!F72</f>
        <v>0</v>
      </c>
      <c r="G26" s="28">
        <f>-'Financial Information'!G72</f>
        <v>0</v>
      </c>
    </row>
    <row r="27" spans="1:14" s="21" customFormat="1" x14ac:dyDescent="0.25">
      <c r="A27" t="s">
        <v>133</v>
      </c>
      <c r="B27" s="28">
        <f>-'Financial Information'!B75</f>
        <v>0</v>
      </c>
      <c r="C27" s="28">
        <f>-'Financial Information'!C75</f>
        <v>0</v>
      </c>
      <c r="D27" s="28">
        <f>-'Financial Information'!D75</f>
        <v>0</v>
      </c>
      <c r="E27" s="28">
        <f>-'Financial Information'!E75</f>
        <v>0</v>
      </c>
      <c r="F27" s="28">
        <f>-'Financial Information'!F75</f>
        <v>0</v>
      </c>
      <c r="G27" s="28">
        <f>-'Financial Information'!G75</f>
        <v>0</v>
      </c>
      <c r="K27" s="25"/>
      <c r="L27" s="25"/>
      <c r="M27" s="25"/>
      <c r="N27" s="25"/>
    </row>
    <row r="28" spans="1:14" s="21" customFormat="1" x14ac:dyDescent="0.25">
      <c r="A28" s="1" t="s">
        <v>251</v>
      </c>
      <c r="B28" s="28">
        <f>SUM(B25:B27)</f>
        <v>0</v>
      </c>
      <c r="C28" s="28">
        <f t="shared" ref="C28:G28" si="5">SUM(C25:C27)</f>
        <v>0</v>
      </c>
      <c r="D28" s="28">
        <f t="shared" si="5"/>
        <v>0</v>
      </c>
      <c r="E28" s="28">
        <f t="shared" si="5"/>
        <v>0</v>
      </c>
      <c r="F28" s="28">
        <f t="shared" si="5"/>
        <v>0</v>
      </c>
      <c r="G28" s="28">
        <f t="shared" si="5"/>
        <v>0</v>
      </c>
      <c r="K28" s="25"/>
      <c r="L28" s="25"/>
      <c r="M28" s="25"/>
      <c r="N28" s="25"/>
    </row>
    <row r="29" spans="1:14" s="21" customFormat="1" x14ac:dyDescent="0.25">
      <c r="A29" t="s">
        <v>134</v>
      </c>
      <c r="B29" s="28">
        <f>'Financial Information'!B163</f>
        <v>0</v>
      </c>
      <c r="C29" s="28">
        <f>'Financial Information'!C163</f>
        <v>0</v>
      </c>
      <c r="D29" s="28">
        <f>'Financial Information'!D163</f>
        <v>0</v>
      </c>
      <c r="E29" s="28">
        <f>'Financial Information'!E163</f>
        <v>0</v>
      </c>
      <c r="F29" s="28">
        <f>'Financial Information'!F163</f>
        <v>0</v>
      </c>
      <c r="G29" s="28">
        <f>'Financial Information'!G163</f>
        <v>0</v>
      </c>
      <c r="K29" s="25"/>
      <c r="L29" s="25"/>
      <c r="M29" s="25"/>
      <c r="N29" s="25"/>
    </row>
    <row r="30" spans="1:14" s="21" customFormat="1" x14ac:dyDescent="0.25">
      <c r="A30" s="1" t="s">
        <v>135</v>
      </c>
      <c r="B30" s="28">
        <f>B28-B29</f>
        <v>0</v>
      </c>
      <c r="C30" s="28">
        <f t="shared" ref="C30:G30" si="6">C28-C29</f>
        <v>0</v>
      </c>
      <c r="D30" s="28">
        <f t="shared" si="6"/>
        <v>0</v>
      </c>
      <c r="E30" s="28">
        <f t="shared" si="6"/>
        <v>0</v>
      </c>
      <c r="F30" s="28">
        <f t="shared" si="6"/>
        <v>0</v>
      </c>
      <c r="G30" s="28">
        <f t="shared" si="6"/>
        <v>0</v>
      </c>
      <c r="K30" s="25"/>
      <c r="L30" s="25"/>
      <c r="M30" s="25"/>
      <c r="N30" s="25"/>
    </row>
    <row r="31" spans="1:14" s="21" customFormat="1" x14ac:dyDescent="0.25">
      <c r="A31" t="s">
        <v>136</v>
      </c>
      <c r="B31" s="4" t="e">
        <f>ABS('Simplified Financial Statments'!B32/'Simplified Financial Statments'!B28)</f>
        <v>#DIV/0!</v>
      </c>
      <c r="C31" s="4" t="e">
        <f>ABS('Simplified Financial Statments'!C32/'Simplified Financial Statments'!C28)</f>
        <v>#DIV/0!</v>
      </c>
      <c r="D31" s="4" t="e">
        <f>ABS('Simplified Financial Statments'!D32/'Simplified Financial Statments'!D28)</f>
        <v>#DIV/0!</v>
      </c>
      <c r="E31" s="4" t="e">
        <f>ABS('Simplified Financial Statments'!E32/'Simplified Financial Statments'!E28)</f>
        <v>#DIV/0!</v>
      </c>
      <c r="F31" s="4" t="e">
        <f>ABS('Simplified Financial Statments'!F32/'Simplified Financial Statments'!F28)</f>
        <v>#DIV/0!</v>
      </c>
      <c r="G31" s="4" t="e">
        <f>ABS('Simplified Financial Statments'!G32/'Simplified Financial Statments'!G28)</f>
        <v>#DIV/0!</v>
      </c>
      <c r="K31" s="25"/>
      <c r="L31" s="25"/>
      <c r="M31" s="25"/>
      <c r="N31" s="25"/>
    </row>
    <row r="32" spans="1:14" x14ac:dyDescent="0.25">
      <c r="A32" t="s">
        <v>137</v>
      </c>
      <c r="B32" s="28">
        <f>-'Financial Information'!B84</f>
        <v>0</v>
      </c>
      <c r="C32" s="28">
        <f>-'Financial Information'!C84</f>
        <v>0</v>
      </c>
      <c r="D32" s="28">
        <f>-'Financial Information'!D84</f>
        <v>0</v>
      </c>
      <c r="E32" s="28">
        <f>-'Financial Information'!E84</f>
        <v>0</v>
      </c>
      <c r="F32" s="28">
        <f>-'Financial Information'!F84</f>
        <v>0</v>
      </c>
      <c r="G32" s="28">
        <f>-'Financial Information'!G84</f>
        <v>0</v>
      </c>
    </row>
    <row r="33" spans="1:10" ht="15.75" thickBot="1" x14ac:dyDescent="0.3">
      <c r="A33" s="13" t="s">
        <v>138</v>
      </c>
      <c r="B33" s="27">
        <f>SUM(B30,B32)</f>
        <v>0</v>
      </c>
      <c r="C33" s="27">
        <f t="shared" ref="C33:G33" si="7">SUM(C30,C32)</f>
        <v>0</v>
      </c>
      <c r="D33" s="27">
        <f t="shared" si="7"/>
        <v>0</v>
      </c>
      <c r="E33" s="27">
        <f t="shared" si="7"/>
        <v>0</v>
      </c>
      <c r="F33" s="27">
        <f t="shared" si="7"/>
        <v>0</v>
      </c>
      <c r="G33" s="27">
        <f t="shared" si="7"/>
        <v>0</v>
      </c>
      <c r="H33" s="54"/>
    </row>
    <row r="34" spans="1:10" ht="15.75" thickTop="1" x14ac:dyDescent="0.25">
      <c r="B34" s="29"/>
      <c r="D34" s="5"/>
      <c r="E34" s="5"/>
      <c r="F34" s="5"/>
      <c r="G34" s="5"/>
    </row>
    <row r="35" spans="1:10" x14ac:dyDescent="0.25">
      <c r="A35" t="s">
        <v>150</v>
      </c>
      <c r="B35" s="28">
        <f>IF('Financial Information'!B118&gt;0,'Financial Information'!B118)*'Financial Information'!B120</f>
        <v>0</v>
      </c>
      <c r="C35" s="28">
        <f>IF('Financial Information'!C118&gt;0,'Financial Information'!C118)*'Financial Information'!C120</f>
        <v>0</v>
      </c>
      <c r="D35" s="28">
        <f>IF('Financial Information'!D118&gt;0,'Financial Information'!D118)*'Financial Information'!D120</f>
        <v>0</v>
      </c>
      <c r="E35" s="28">
        <f>IF('Financial Information'!E118&gt;0,'Financial Information'!E118)*'Financial Information'!E120</f>
        <v>0</v>
      </c>
      <c r="F35" s="28">
        <f>IF('Financial Information'!F118&gt;0,'Financial Information'!F118)*'Financial Information'!F120</f>
        <v>0</v>
      </c>
      <c r="G35" s="28">
        <f>IF('Financial Information'!G118&gt;0,'Financial Information'!G118)*'Financial Information'!G120</f>
        <v>0</v>
      </c>
    </row>
    <row r="36" spans="1:10" x14ac:dyDescent="0.25">
      <c r="A36" t="s">
        <v>151</v>
      </c>
      <c r="B36" s="28">
        <f>IF(B33&gt;0,B33,0)-B35</f>
        <v>0</v>
      </c>
      <c r="C36" s="28">
        <f t="shared" ref="C36:G36" si="8">IF(C33&gt;0,C33,0)-C35</f>
        <v>0</v>
      </c>
      <c r="D36" s="28">
        <f t="shared" si="8"/>
        <v>0</v>
      </c>
      <c r="E36" s="28">
        <f t="shared" si="8"/>
        <v>0</v>
      </c>
      <c r="F36" s="28">
        <f t="shared" si="8"/>
        <v>0</v>
      </c>
      <c r="G36" s="28">
        <f t="shared" si="8"/>
        <v>0</v>
      </c>
    </row>
    <row r="37" spans="1:10" ht="15.75" thickBot="1" x14ac:dyDescent="0.3">
      <c r="H37" s="21"/>
      <c r="I37" s="21"/>
      <c r="J37" s="21"/>
    </row>
    <row r="38" spans="1:10" ht="18" thickTop="1" x14ac:dyDescent="0.3">
      <c r="A38" s="186" t="s">
        <v>161</v>
      </c>
      <c r="B38" s="186"/>
      <c r="C38" s="186"/>
      <c r="D38" s="186"/>
      <c r="E38" s="186"/>
      <c r="F38" s="186"/>
      <c r="G38" s="186"/>
      <c r="H38" s="21"/>
      <c r="I38" s="21"/>
      <c r="J38" s="21"/>
    </row>
    <row r="39" spans="1:10" x14ac:dyDescent="0.25">
      <c r="A39" s="18" t="s">
        <v>6</v>
      </c>
      <c r="B39" s="20"/>
      <c r="C39" s="20"/>
      <c r="D39" s="20"/>
      <c r="E39" s="20"/>
      <c r="F39" s="20"/>
      <c r="G39" s="20"/>
      <c r="H39" s="21"/>
      <c r="I39" s="21"/>
      <c r="J39" s="21"/>
    </row>
    <row r="40" spans="1:10" x14ac:dyDescent="0.25">
      <c r="A40" s="1" t="s">
        <v>181</v>
      </c>
      <c r="B40" s="38">
        <f>'Financial Information'!B125</f>
        <v>0</v>
      </c>
      <c r="C40" s="38">
        <f>'Financial Information'!C125</f>
        <v>0</v>
      </c>
      <c r="D40" s="38">
        <f>'Financial Information'!D125</f>
        <v>0</v>
      </c>
      <c r="E40" s="38">
        <f>'Financial Information'!E125</f>
        <v>0</v>
      </c>
      <c r="F40" s="38">
        <f>'Financial Information'!F125</f>
        <v>0</v>
      </c>
      <c r="G40" s="38">
        <f>'Financial Information'!G125</f>
        <v>0</v>
      </c>
      <c r="H40" s="21"/>
      <c r="I40" s="21"/>
      <c r="J40" s="21"/>
    </row>
    <row r="41" spans="1:10" x14ac:dyDescent="0.25">
      <c r="A41" s="1" t="s">
        <v>182</v>
      </c>
      <c r="B41" s="28">
        <f>'Financial Information'!B126</f>
        <v>0</v>
      </c>
      <c r="C41" s="28">
        <f>'Financial Information'!C126</f>
        <v>0</v>
      </c>
      <c r="D41" s="28">
        <f>'Financial Information'!D126</f>
        <v>0</v>
      </c>
      <c r="E41" s="28">
        <f>'Financial Information'!E126</f>
        <v>0</v>
      </c>
      <c r="F41" s="28">
        <f>'Financial Information'!F126</f>
        <v>0</v>
      </c>
      <c r="G41" s="28">
        <f>'Financial Information'!G126</f>
        <v>0</v>
      </c>
      <c r="H41" s="21"/>
      <c r="I41" s="21"/>
      <c r="J41" s="21"/>
    </row>
    <row r="42" spans="1:10" x14ac:dyDescent="0.25">
      <c r="A42" s="1" t="s">
        <v>83</v>
      </c>
      <c r="B42" s="28">
        <f>'Financial Information'!B127</f>
        <v>0</v>
      </c>
      <c r="C42" s="28">
        <f>'Financial Information'!C127</f>
        <v>0</v>
      </c>
      <c r="D42" s="28">
        <f>'Financial Information'!D127</f>
        <v>0</v>
      </c>
      <c r="E42" s="28">
        <f>'Financial Information'!E127</f>
        <v>0</v>
      </c>
      <c r="F42" s="28">
        <f>'Financial Information'!F127</f>
        <v>0</v>
      </c>
      <c r="G42" s="28">
        <f>'Financial Information'!G127</f>
        <v>0</v>
      </c>
      <c r="H42" s="21"/>
      <c r="I42" s="21"/>
      <c r="J42" s="21"/>
    </row>
    <row r="43" spans="1:10" x14ac:dyDescent="0.25">
      <c r="A43" s="1" t="s">
        <v>98</v>
      </c>
      <c r="B43" s="28">
        <f>'Financial Information'!B128</f>
        <v>0</v>
      </c>
      <c r="C43" s="28">
        <f>'Financial Information'!C128</f>
        <v>0</v>
      </c>
      <c r="D43" s="28">
        <f>'Financial Information'!D128</f>
        <v>0</v>
      </c>
      <c r="E43" s="28">
        <f>'Financial Information'!E128</f>
        <v>0</v>
      </c>
      <c r="F43" s="28">
        <f>'Financial Information'!F128</f>
        <v>0</v>
      </c>
      <c r="G43" s="28">
        <f>'Financial Information'!G128</f>
        <v>0</v>
      </c>
      <c r="H43" s="21"/>
      <c r="I43" s="21"/>
      <c r="J43" s="21"/>
    </row>
    <row r="44" spans="1:10" x14ac:dyDescent="0.25">
      <c r="A44" s="1" t="s">
        <v>184</v>
      </c>
      <c r="B44" s="28">
        <f>'Financial Information'!B129</f>
        <v>0</v>
      </c>
      <c r="C44" s="28">
        <f>'Financial Information'!C129</f>
        <v>0</v>
      </c>
      <c r="D44" s="28">
        <f>'Financial Information'!D129</f>
        <v>0</v>
      </c>
      <c r="E44" s="28">
        <f>'Financial Information'!E129</f>
        <v>0</v>
      </c>
      <c r="F44" s="28">
        <f>'Financial Information'!F129</f>
        <v>0</v>
      </c>
      <c r="G44" s="28">
        <f>'Financial Information'!G129</f>
        <v>0</v>
      </c>
      <c r="H44" s="21"/>
      <c r="I44" s="21"/>
      <c r="J44" s="21"/>
    </row>
    <row r="45" spans="1:10" x14ac:dyDescent="0.25">
      <c r="A45" s="1" t="s">
        <v>183</v>
      </c>
      <c r="B45" s="28">
        <f>'Financial Information'!B131</f>
        <v>0</v>
      </c>
      <c r="C45" s="28">
        <f>'Financial Information'!C131</f>
        <v>0</v>
      </c>
      <c r="D45" s="28">
        <f>'Financial Information'!D131</f>
        <v>0</v>
      </c>
      <c r="E45" s="28">
        <f>'Financial Information'!E131</f>
        <v>0</v>
      </c>
      <c r="F45" s="28">
        <f>'Financial Information'!F131</f>
        <v>0</v>
      </c>
      <c r="G45" s="28">
        <f>'Financial Information'!G131</f>
        <v>0</v>
      </c>
      <c r="H45" s="21"/>
      <c r="I45" s="21"/>
      <c r="J45" s="21"/>
    </row>
    <row r="46" spans="1:10" x14ac:dyDescent="0.25">
      <c r="A46" s="1" t="s">
        <v>185</v>
      </c>
      <c r="B46" s="28">
        <f>'Financial Information'!B132</f>
        <v>0</v>
      </c>
      <c r="C46" s="28">
        <f>'Financial Information'!C132</f>
        <v>0</v>
      </c>
      <c r="D46" s="28">
        <f>'Financial Information'!D132</f>
        <v>0</v>
      </c>
      <c r="E46" s="28">
        <f>'Financial Information'!E132</f>
        <v>0</v>
      </c>
      <c r="F46" s="28">
        <f>'Financial Information'!F132</f>
        <v>0</v>
      </c>
      <c r="G46" s="28">
        <f>'Financial Information'!G132</f>
        <v>0</v>
      </c>
    </row>
    <row r="47" spans="1:10" x14ac:dyDescent="0.25">
      <c r="A47" s="1" t="s">
        <v>186</v>
      </c>
      <c r="B47" s="28">
        <f>'Financial Information'!B133</f>
        <v>0</v>
      </c>
      <c r="C47" s="28">
        <f>'Financial Information'!C133</f>
        <v>0</v>
      </c>
      <c r="D47" s="28">
        <f>'Financial Information'!D133</f>
        <v>0</v>
      </c>
      <c r="E47" s="28">
        <f>'Financial Information'!E133</f>
        <v>0</v>
      </c>
      <c r="F47" s="28">
        <f>'Financial Information'!F133</f>
        <v>0</v>
      </c>
      <c r="G47" s="28">
        <f>'Financial Information'!G133</f>
        <v>0</v>
      </c>
    </row>
    <row r="48" spans="1:10" x14ac:dyDescent="0.25">
      <c r="A48" s="1" t="s">
        <v>187</v>
      </c>
      <c r="B48" s="28">
        <f>'Financial Information'!B134</f>
        <v>0</v>
      </c>
      <c r="C48" s="28">
        <f>'Financial Information'!C134</f>
        <v>0</v>
      </c>
      <c r="D48" s="28">
        <f>'Financial Information'!D134</f>
        <v>0</v>
      </c>
      <c r="E48" s="28">
        <f>'Financial Information'!E134</f>
        <v>0</v>
      </c>
      <c r="F48" s="28">
        <f>'Financial Information'!F134</f>
        <v>0</v>
      </c>
      <c r="G48" s="28">
        <f>'Financial Information'!G134</f>
        <v>0</v>
      </c>
    </row>
    <row r="49" spans="1:8" x14ac:dyDescent="0.25">
      <c r="A49" s="1" t="s">
        <v>188</v>
      </c>
      <c r="B49" s="28">
        <f>'Financial Information'!B135</f>
        <v>0</v>
      </c>
      <c r="C49" s="28">
        <f>'Financial Information'!C135</f>
        <v>0</v>
      </c>
      <c r="D49" s="28">
        <f>'Financial Information'!D135</f>
        <v>0</v>
      </c>
      <c r="E49" s="28">
        <f>'Financial Information'!E135</f>
        <v>0</v>
      </c>
      <c r="F49" s="28">
        <f>'Financial Information'!F135</f>
        <v>0</v>
      </c>
      <c r="G49" s="28">
        <f>'Financial Information'!G135</f>
        <v>0</v>
      </c>
    </row>
    <row r="50" spans="1:8" x14ac:dyDescent="0.25">
      <c r="A50" s="1" t="s">
        <v>189</v>
      </c>
      <c r="B50" s="28">
        <f>'Financial Information'!B136</f>
        <v>0</v>
      </c>
      <c r="C50" s="28">
        <f>'Financial Information'!C136</f>
        <v>0</v>
      </c>
      <c r="D50" s="28">
        <f>'Financial Information'!D136</f>
        <v>0</v>
      </c>
      <c r="E50" s="28">
        <f>'Financial Information'!E136</f>
        <v>0</v>
      </c>
      <c r="F50" s="28">
        <f>'Financial Information'!F136</f>
        <v>0</v>
      </c>
      <c r="G50" s="28">
        <f>'Financial Information'!G136</f>
        <v>0</v>
      </c>
    </row>
    <row r="51" spans="1:8" x14ac:dyDescent="0.25">
      <c r="A51" s="1" t="s">
        <v>190</v>
      </c>
      <c r="B51" s="28">
        <f>'Financial Information'!B137</f>
        <v>0</v>
      </c>
      <c r="C51" s="28">
        <f>'Financial Information'!C137</f>
        <v>0</v>
      </c>
      <c r="D51" s="28">
        <f>'Financial Information'!D137</f>
        <v>0</v>
      </c>
      <c r="E51" s="28">
        <f>'Financial Information'!E137</f>
        <v>0</v>
      </c>
      <c r="F51" s="28">
        <f>'Financial Information'!F137</f>
        <v>0</v>
      </c>
      <c r="G51" s="28">
        <f>'Financial Information'!G137</f>
        <v>0</v>
      </c>
    </row>
    <row r="52" spans="1:8" ht="15.75" thickBot="1" x14ac:dyDescent="0.3">
      <c r="A52" s="14" t="s">
        <v>139</v>
      </c>
      <c r="B52" s="38">
        <f>SUM(B40:B51)</f>
        <v>0</v>
      </c>
      <c r="C52" s="38">
        <f t="shared" ref="C52:G52" si="9">SUM(C40:C51)</f>
        <v>0</v>
      </c>
      <c r="D52" s="38">
        <f t="shared" si="9"/>
        <v>0</v>
      </c>
      <c r="E52" s="38">
        <f t="shared" si="9"/>
        <v>0</v>
      </c>
      <c r="F52" s="38">
        <f t="shared" si="9"/>
        <v>0</v>
      </c>
      <c r="G52" s="38">
        <f t="shared" si="9"/>
        <v>0</v>
      </c>
    </row>
    <row r="53" spans="1:8" ht="15.75" thickTop="1" x14ac:dyDescent="0.25">
      <c r="A53" s="25"/>
      <c r="B53" s="28"/>
      <c r="C53" s="28"/>
      <c r="D53" s="28"/>
      <c r="E53" s="28"/>
      <c r="F53" s="28"/>
      <c r="G53" s="28"/>
    </row>
    <row r="54" spans="1:8" x14ac:dyDescent="0.25">
      <c r="A54" s="18" t="s">
        <v>169</v>
      </c>
      <c r="B54" s="28"/>
      <c r="C54" s="28"/>
      <c r="D54" s="28"/>
      <c r="E54" s="28"/>
      <c r="F54" s="28"/>
      <c r="G54" s="28"/>
    </row>
    <row r="55" spans="1:8" x14ac:dyDescent="0.25">
      <c r="A55" s="1" t="s">
        <v>171</v>
      </c>
      <c r="B55" s="28">
        <f>'Financial Information'!B141</f>
        <v>0</v>
      </c>
      <c r="C55" s="28">
        <f>'Financial Information'!C141</f>
        <v>0</v>
      </c>
      <c r="D55" s="28">
        <f>'Financial Information'!D141</f>
        <v>0</v>
      </c>
      <c r="E55" s="28">
        <f>'Financial Information'!E141</f>
        <v>0</v>
      </c>
      <c r="F55" s="28">
        <f>'Financial Information'!F141</f>
        <v>0</v>
      </c>
      <c r="G55" s="28">
        <f>'Financial Information'!G141</f>
        <v>0</v>
      </c>
    </row>
    <row r="56" spans="1:8" x14ac:dyDescent="0.25">
      <c r="A56" s="1" t="s">
        <v>173</v>
      </c>
      <c r="B56" s="28">
        <f>SUM('Financial Information'!B142,'Financial Information'!B145)</f>
        <v>0</v>
      </c>
      <c r="C56" s="28">
        <f>SUM('Financial Information'!C142,'Financial Information'!C145)</f>
        <v>0</v>
      </c>
      <c r="D56" s="28">
        <f>SUM('Financial Information'!D142,'Financial Information'!D145)</f>
        <v>0</v>
      </c>
      <c r="E56" s="28">
        <f>SUM('Financial Information'!E142,'Financial Information'!E145)</f>
        <v>0</v>
      </c>
      <c r="F56" s="28">
        <f>SUM('Financial Information'!F142,'Financial Information'!F145)</f>
        <v>0</v>
      </c>
      <c r="G56" s="28">
        <f>SUM('Financial Information'!G142,'Financial Information'!G145)</f>
        <v>0</v>
      </c>
    </row>
    <row r="57" spans="1:8" x14ac:dyDescent="0.25">
      <c r="A57" s="17" t="s">
        <v>172</v>
      </c>
      <c r="B57" s="28">
        <f>'Financial Information'!B143</f>
        <v>0</v>
      </c>
      <c r="C57" s="28">
        <f>'Financial Information'!C143</f>
        <v>0</v>
      </c>
      <c r="D57" s="28">
        <f>'Financial Information'!D143</f>
        <v>0</v>
      </c>
      <c r="E57" s="28">
        <f>'Financial Information'!E143</f>
        <v>0</v>
      </c>
      <c r="F57" s="28">
        <f>'Financial Information'!F143</f>
        <v>0</v>
      </c>
      <c r="G57" s="28">
        <f>'Financial Information'!G143</f>
        <v>0</v>
      </c>
    </row>
    <row r="58" spans="1:8" x14ac:dyDescent="0.25">
      <c r="A58" s="17" t="s">
        <v>113</v>
      </c>
      <c r="B58" s="28">
        <f>'Financial Information'!B144</f>
        <v>0</v>
      </c>
      <c r="C58" s="28">
        <f>'Financial Information'!C144</f>
        <v>0</v>
      </c>
      <c r="D58" s="28">
        <f>'Financial Information'!D144</f>
        <v>0</v>
      </c>
      <c r="E58" s="28">
        <f>'Financial Information'!E144</f>
        <v>0</v>
      </c>
      <c r="F58" s="28">
        <f>'Financial Information'!F144</f>
        <v>0</v>
      </c>
      <c r="G58" s="28">
        <f>'Financial Information'!G144</f>
        <v>0</v>
      </c>
      <c r="H58" s="9"/>
    </row>
    <row r="59" spans="1:8" x14ac:dyDescent="0.25">
      <c r="A59" s="17" t="s">
        <v>114</v>
      </c>
      <c r="B59" s="28">
        <f>'Financial Information'!B146</f>
        <v>0</v>
      </c>
      <c r="C59" s="28">
        <f>'Financial Information'!C146</f>
        <v>0</v>
      </c>
      <c r="D59" s="28">
        <f>'Financial Information'!D146</f>
        <v>0</v>
      </c>
      <c r="E59" s="28">
        <f>'Financial Information'!E146</f>
        <v>0</v>
      </c>
      <c r="F59" s="28">
        <f>'Financial Information'!F146</f>
        <v>0</v>
      </c>
      <c r="G59" s="28">
        <f>'Financial Information'!G146</f>
        <v>0</v>
      </c>
    </row>
    <row r="60" spans="1:8" x14ac:dyDescent="0.25">
      <c r="A60" s="17" t="s">
        <v>174</v>
      </c>
      <c r="B60" s="28">
        <f>'Financial Information'!B147</f>
        <v>0</v>
      </c>
      <c r="C60" s="28">
        <f>'Financial Information'!C147</f>
        <v>0</v>
      </c>
      <c r="D60" s="28">
        <f>'Financial Information'!D147</f>
        <v>0</v>
      </c>
      <c r="E60" s="28">
        <f>'Financial Information'!E147</f>
        <v>0</v>
      </c>
      <c r="F60" s="28">
        <f>'Financial Information'!F147</f>
        <v>0</v>
      </c>
      <c r="G60" s="28">
        <f>'Financial Information'!G147</f>
        <v>0</v>
      </c>
    </row>
    <row r="61" spans="1:8" ht="15.75" thickBot="1" x14ac:dyDescent="0.3">
      <c r="A61" s="3" t="s">
        <v>175</v>
      </c>
      <c r="B61" s="27">
        <f>SUM(B55:B60)</f>
        <v>0</v>
      </c>
      <c r="C61" s="27">
        <f t="shared" ref="C61:G61" si="10">SUM(C55:C60)</f>
        <v>0</v>
      </c>
      <c r="D61" s="27">
        <f t="shared" si="10"/>
        <v>0</v>
      </c>
      <c r="E61" s="27">
        <f t="shared" si="10"/>
        <v>0</v>
      </c>
      <c r="F61" s="27">
        <f t="shared" si="10"/>
        <v>0</v>
      </c>
      <c r="G61" s="27">
        <f t="shared" si="10"/>
        <v>0</v>
      </c>
    </row>
    <row r="62" spans="1:8" ht="15.75" thickTop="1" x14ac:dyDescent="0.25">
      <c r="A62" s="25"/>
      <c r="B62" s="25"/>
      <c r="C62" s="25"/>
      <c r="D62" s="25"/>
      <c r="E62" s="21"/>
      <c r="F62" s="21"/>
      <c r="G62" s="21"/>
    </row>
    <row r="63" spans="1:8" x14ac:dyDescent="0.25">
      <c r="A63" s="16" t="s">
        <v>168</v>
      </c>
      <c r="B63" s="21"/>
      <c r="C63" s="25"/>
      <c r="D63" s="25"/>
      <c r="E63" s="21"/>
      <c r="F63" s="21"/>
      <c r="G63" s="21"/>
    </row>
    <row r="64" spans="1:8" x14ac:dyDescent="0.25">
      <c r="A64" s="1" t="s">
        <v>176</v>
      </c>
      <c r="B64" s="28">
        <f>SUM('Financial Information'!B151:B152)</f>
        <v>0</v>
      </c>
      <c r="C64" s="28">
        <f>SUM('Financial Information'!C151:C152)</f>
        <v>0</v>
      </c>
      <c r="D64" s="28">
        <f>SUM('Financial Information'!D151:D152)</f>
        <v>0</v>
      </c>
      <c r="E64" s="28">
        <f>SUM('Financial Information'!E151:E152)</f>
        <v>0</v>
      </c>
      <c r="F64" s="28">
        <f>SUM('Financial Information'!F151:F152)</f>
        <v>0</v>
      </c>
      <c r="G64" s="28">
        <f>SUM('Financial Information'!G151:G152)</f>
        <v>0</v>
      </c>
    </row>
    <row r="65" spans="1:7" x14ac:dyDescent="0.25">
      <c r="A65" s="1" t="s">
        <v>120</v>
      </c>
      <c r="B65" s="28">
        <f>'Financial Information'!B153</f>
        <v>0</v>
      </c>
      <c r="C65" s="28">
        <f>'Financial Information'!C153</f>
        <v>0</v>
      </c>
      <c r="D65" s="28">
        <f>'Financial Information'!D153</f>
        <v>0</v>
      </c>
      <c r="E65" s="28">
        <f>'Financial Information'!E153</f>
        <v>0</v>
      </c>
      <c r="F65" s="28">
        <f>'Financial Information'!F153</f>
        <v>0</v>
      </c>
      <c r="G65" s="28">
        <f>'Financial Information'!G153</f>
        <v>0</v>
      </c>
    </row>
    <row r="66" spans="1:7" x14ac:dyDescent="0.25">
      <c r="A66" s="1" t="s">
        <v>177</v>
      </c>
      <c r="B66" s="28">
        <f>SUM('Financial Information'!C154:C155)</f>
        <v>0</v>
      </c>
      <c r="C66" s="28">
        <f>SUM('Financial Information'!D154:D155)</f>
        <v>0</v>
      </c>
      <c r="D66" s="28">
        <f>SUM('Financial Information'!E154:E155)</f>
        <v>0</v>
      </c>
      <c r="E66" s="28">
        <f>SUM('Financial Information'!F154:F155)</f>
        <v>0</v>
      </c>
      <c r="F66" s="28">
        <f>SUM('Financial Information'!G154:G155)</f>
        <v>0</v>
      </c>
      <c r="G66" s="28">
        <f>SUM('Financial Information'!H154:H155)</f>
        <v>0</v>
      </c>
    </row>
    <row r="67" spans="1:7" x14ac:dyDescent="0.25">
      <c r="A67" s="1" t="s">
        <v>191</v>
      </c>
      <c r="B67" s="28">
        <f>SUM('Financial Information'!C157,'Financial Information'!B156)</f>
        <v>0</v>
      </c>
      <c r="C67" s="28">
        <f>SUM('Financial Information'!D157,'Financial Information'!C156)</f>
        <v>0</v>
      </c>
      <c r="D67" s="28">
        <f>SUM('Financial Information'!E157,'Financial Information'!D156)</f>
        <v>0</v>
      </c>
      <c r="E67" s="28">
        <f>SUM('Financial Information'!F157,'Financial Information'!E156)</f>
        <v>0</v>
      </c>
      <c r="F67" s="28">
        <f>SUM('Financial Information'!G157,'Financial Information'!F156)</f>
        <v>0</v>
      </c>
      <c r="G67" s="28">
        <f>SUM('Financial Information'!H157,'Financial Information'!G156)</f>
        <v>0</v>
      </c>
    </row>
    <row r="68" spans="1:7" ht="15.75" thickBot="1" x14ac:dyDescent="0.3">
      <c r="A68" s="14" t="s">
        <v>178</v>
      </c>
      <c r="B68" s="38">
        <f>'Financial Information'!C158</f>
        <v>0</v>
      </c>
      <c r="C68" s="38">
        <f>'Financial Information'!D158</f>
        <v>0</v>
      </c>
      <c r="D68" s="38">
        <f>'Financial Information'!E158</f>
        <v>0</v>
      </c>
      <c r="E68" s="38">
        <f>'Financial Information'!F158</f>
        <v>0</v>
      </c>
      <c r="F68" s="38">
        <f>'Financial Information'!G158</f>
        <v>0</v>
      </c>
      <c r="G68" s="38">
        <f>'Financial Information'!H158</f>
        <v>0</v>
      </c>
    </row>
    <row r="69" spans="1:7" ht="15.75" thickTop="1" x14ac:dyDescent="0.25">
      <c r="A69" s="25"/>
      <c r="B69" s="25"/>
      <c r="C69" s="25"/>
      <c r="D69" s="25"/>
      <c r="E69" s="25"/>
      <c r="F69" s="21"/>
    </row>
  </sheetData>
  <sheetProtection algorithmName="SHA-512" hashValue="AYfhAHUOmq30Xteg09SRx9p1owZWuHIFjCo01AzG0Sq+WEkjcRybtngm7Hk190rpzMfPO65p/GH0xhiJXWnV6Q==" saltValue="nLnyz7S13O9K31lescmlvw==" spinCount="100000" sheet="1" objects="1" scenarios="1"/>
  <mergeCells count="4">
    <mergeCell ref="A38:G38"/>
    <mergeCell ref="A22:G22"/>
    <mergeCell ref="A1:G1"/>
    <mergeCell ref="A4:G4"/>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0" tint="-0.499984740745262"/>
  </sheetPr>
  <dimension ref="A1:P14"/>
  <sheetViews>
    <sheetView zoomScaleNormal="100" workbookViewId="0">
      <pane xSplit="1" ySplit="2" topLeftCell="B3" activePane="bottomRight" state="frozen"/>
      <selection pane="topRight" activeCell="B1" sqref="B1"/>
      <selection pane="bottomLeft" activeCell="A3" sqref="A3"/>
      <selection pane="bottomRight" activeCell="A6" sqref="A6"/>
    </sheetView>
  </sheetViews>
  <sheetFormatPr defaultRowHeight="15" x14ac:dyDescent="0.25"/>
  <cols>
    <col min="1" max="1" width="19.5703125" bestFit="1" customWidth="1"/>
    <col min="2" max="6" width="12.5703125" customWidth="1"/>
  </cols>
  <sheetData>
    <row r="1" spans="1:16" ht="20.25" thickBot="1" x14ac:dyDescent="0.35">
      <c r="A1" s="183" t="s">
        <v>194</v>
      </c>
      <c r="B1" s="183"/>
      <c r="C1" s="183"/>
      <c r="D1" s="183"/>
      <c r="E1" s="183"/>
      <c r="F1" s="183"/>
      <c r="G1" s="22"/>
    </row>
    <row r="2" spans="1:16" ht="16.5" thickTop="1" thickBot="1" x14ac:dyDescent="0.3">
      <c r="B2" s="134">
        <f>'Financial Information'!B2</f>
        <v>42278</v>
      </c>
      <c r="C2" s="134">
        <f>'Financial Information'!C2</f>
        <v>42005</v>
      </c>
      <c r="D2" s="134">
        <f>'Financial Information'!D2</f>
        <v>41640</v>
      </c>
      <c r="E2" s="134">
        <f>'Financial Information'!E2</f>
        <v>41275</v>
      </c>
      <c r="F2" s="134">
        <f>'Financial Information'!F2</f>
        <v>40909</v>
      </c>
    </row>
    <row r="3" spans="1:16" x14ac:dyDescent="0.25">
      <c r="A3" t="s">
        <v>195</v>
      </c>
      <c r="B3" s="38">
        <f>'Simplified Financial Statments'!B28</f>
        <v>0</v>
      </c>
      <c r="C3" s="38">
        <f>'Simplified Financial Statments'!C28</f>
        <v>0</v>
      </c>
      <c r="D3" s="38">
        <f>'Simplified Financial Statments'!D28</f>
        <v>0</v>
      </c>
      <c r="E3" s="38">
        <f>'Simplified Financial Statments'!E28</f>
        <v>0</v>
      </c>
      <c r="F3" s="38">
        <f>'Simplified Financial Statments'!F28</f>
        <v>0</v>
      </c>
    </row>
    <row r="4" spans="1:16" x14ac:dyDescent="0.25">
      <c r="A4" t="s">
        <v>196</v>
      </c>
      <c r="B4" s="28">
        <f>'Simplified Financial Statments'!B27</f>
        <v>0</v>
      </c>
      <c r="C4" s="28">
        <f>'Simplified Financial Statments'!C27</f>
        <v>0</v>
      </c>
      <c r="D4" s="28">
        <f>'Simplified Financial Statments'!D27</f>
        <v>0</v>
      </c>
      <c r="E4" s="28">
        <f>'Simplified Financial Statments'!E27</f>
        <v>0</v>
      </c>
      <c r="F4" s="28">
        <f>'Simplified Financial Statments'!F27</f>
        <v>0</v>
      </c>
    </row>
    <row r="5" spans="1:16" x14ac:dyDescent="0.25">
      <c r="A5" t="s">
        <v>113</v>
      </c>
      <c r="B5" s="28">
        <f>'Financial Information'!B144</f>
        <v>0</v>
      </c>
      <c r="C5" s="28">
        <f>'Financial Information'!C144</f>
        <v>0</v>
      </c>
      <c r="D5" s="28">
        <f>'Financial Information'!D144</f>
        <v>0</v>
      </c>
      <c r="E5" s="28">
        <f>'Financial Information'!E144</f>
        <v>0</v>
      </c>
      <c r="F5" s="28">
        <f>'Financial Information'!F144</f>
        <v>0</v>
      </c>
    </row>
    <row r="6" spans="1:16" ht="13.5" customHeight="1" x14ac:dyDescent="0.25">
      <c r="A6" t="s">
        <v>197</v>
      </c>
      <c r="B6" s="28">
        <f>('Simplified Financial Statments'!B6-'Simplified Financial Statments'!C6)-('Simplified Financial Statments'!B12-'Simplified Financial Statments'!C12)</f>
        <v>0</v>
      </c>
      <c r="C6" s="28">
        <f>('Simplified Financial Statments'!C6-'Simplified Financial Statments'!D6)-('Simplified Financial Statments'!C12-'Simplified Financial Statments'!D12)</f>
        <v>0</v>
      </c>
      <c r="D6" s="28">
        <f>('Simplified Financial Statments'!D6-'Simplified Financial Statments'!E6)-('Simplified Financial Statments'!D12-'Simplified Financial Statments'!E12)</f>
        <v>0</v>
      </c>
      <c r="E6" s="28">
        <f>('Simplified Financial Statments'!E6-'Simplified Financial Statments'!F6)-('Simplified Financial Statments'!E12-'Simplified Financial Statments'!F12)</f>
        <v>0</v>
      </c>
      <c r="F6" s="28">
        <f>('Simplified Financial Statments'!F6-'Simplified Financial Statments'!G6)-('Simplified Financial Statments'!F12-'Simplified Financial Statments'!G12)</f>
        <v>0</v>
      </c>
      <c r="J6" s="22"/>
      <c r="K6" s="22"/>
      <c r="L6" s="22"/>
      <c r="M6" s="22"/>
      <c r="N6" s="22"/>
      <c r="O6" s="22"/>
      <c r="P6" s="22"/>
    </row>
    <row r="7" spans="1:16" s="30" customFormat="1" ht="13.5" customHeight="1" x14ac:dyDescent="0.25">
      <c r="A7" t="s">
        <v>201</v>
      </c>
      <c r="B7" s="28">
        <f>'Simplified Financial Statments'!B32</f>
        <v>0</v>
      </c>
      <c r="C7" s="28">
        <f>'Simplified Financial Statments'!C32</f>
        <v>0</v>
      </c>
      <c r="D7" s="28">
        <f>'Simplified Financial Statments'!D32</f>
        <v>0</v>
      </c>
      <c r="E7" s="28">
        <f>'Simplified Financial Statments'!E32</f>
        <v>0</v>
      </c>
      <c r="F7" s="28">
        <f>'Simplified Financial Statments'!F32</f>
        <v>0</v>
      </c>
      <c r="J7" s="22"/>
      <c r="K7" s="22"/>
      <c r="L7" s="22"/>
      <c r="M7" s="22"/>
      <c r="N7" s="22"/>
      <c r="O7" s="22"/>
      <c r="P7" s="22"/>
    </row>
    <row r="8" spans="1:16" ht="15.75" thickBot="1" x14ac:dyDescent="0.3">
      <c r="A8" s="135" t="s">
        <v>194</v>
      </c>
      <c r="B8" s="27">
        <f>B3-B4+B5-B6+B7</f>
        <v>0</v>
      </c>
      <c r="C8" s="27">
        <f t="shared" ref="C8:F8" si="0">C3-C4+C5-C6+C7</f>
        <v>0</v>
      </c>
      <c r="D8" s="27">
        <f t="shared" si="0"/>
        <v>0</v>
      </c>
      <c r="E8" s="27">
        <f t="shared" si="0"/>
        <v>0</v>
      </c>
      <c r="F8" s="27">
        <f t="shared" si="0"/>
        <v>0</v>
      </c>
      <c r="J8" s="22"/>
      <c r="K8" s="22"/>
      <c r="L8" s="22"/>
      <c r="M8" s="22"/>
      <c r="N8" s="22"/>
      <c r="O8" s="22"/>
      <c r="P8" s="22"/>
    </row>
    <row r="9" spans="1:16" ht="15.75" thickTop="1" x14ac:dyDescent="0.25">
      <c r="B9" s="51"/>
      <c r="C9" s="51"/>
      <c r="D9" s="51"/>
      <c r="E9" s="51"/>
      <c r="F9" s="51"/>
      <c r="J9" s="22"/>
      <c r="K9" s="22"/>
      <c r="L9" s="22"/>
      <c r="M9" s="22"/>
      <c r="N9" s="22"/>
      <c r="O9" s="22"/>
      <c r="P9" s="22"/>
    </row>
    <row r="10" spans="1:16" x14ac:dyDescent="0.25">
      <c r="J10" s="22"/>
      <c r="K10" s="22"/>
      <c r="L10" s="22"/>
      <c r="M10" s="22"/>
      <c r="N10" s="22"/>
      <c r="O10" s="22"/>
      <c r="P10" s="22"/>
    </row>
    <row r="11" spans="1:16" x14ac:dyDescent="0.25">
      <c r="B11" s="136"/>
      <c r="C11" s="136"/>
      <c r="D11" s="136"/>
      <c r="E11" s="136"/>
      <c r="F11" s="136"/>
      <c r="J11" s="22"/>
      <c r="K11" s="22"/>
      <c r="L11" s="22"/>
      <c r="M11" s="22"/>
      <c r="N11" s="22"/>
      <c r="O11" s="22"/>
      <c r="P11" s="22"/>
    </row>
    <row r="12" spans="1:16" x14ac:dyDescent="0.25">
      <c r="B12" s="136"/>
      <c r="C12" s="136"/>
      <c r="D12" s="136"/>
      <c r="E12" s="136"/>
      <c r="F12" s="136"/>
      <c r="J12" s="22"/>
      <c r="K12" s="22"/>
      <c r="L12" s="22"/>
      <c r="M12" s="22"/>
      <c r="N12" s="22"/>
      <c r="O12" s="22"/>
      <c r="P12" s="22"/>
    </row>
    <row r="13" spans="1:16" x14ac:dyDescent="0.25">
      <c r="B13" s="136"/>
      <c r="C13" s="136"/>
      <c r="D13" s="136"/>
      <c r="E13" s="136"/>
      <c r="F13" s="136"/>
      <c r="J13" s="22"/>
      <c r="K13" s="22"/>
      <c r="L13" s="22"/>
      <c r="M13" s="22"/>
      <c r="N13" s="22"/>
      <c r="O13" s="22"/>
      <c r="P13" s="22"/>
    </row>
    <row r="14" spans="1:16" x14ac:dyDescent="0.25">
      <c r="B14" s="136"/>
      <c r="C14" s="136"/>
      <c r="D14" s="136"/>
      <c r="E14" s="136"/>
      <c r="F14" s="136"/>
    </row>
  </sheetData>
  <sheetProtection algorithmName="SHA-512" hashValue="LU6DqqiIbnc9QGAjOVDQf4nX5Y6aNB3DinY4/dS7VbzB+Xab2I1FPKehVN3sgpknpMP64FS248tDTa9XpeOG2g==" saltValue="kjzJpcYSgnoCRBtF0nowww==" spinCount="100000" sheet="1" objects="1" scenarios="1"/>
  <mergeCells count="1">
    <mergeCell ref="A1:F1"/>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0" tint="-0.499984740745262"/>
  </sheetPr>
  <dimension ref="A1:Q34"/>
  <sheetViews>
    <sheetView workbookViewId="0">
      <pane xSplit="1" ySplit="2" topLeftCell="B10" activePane="bottomRight" state="frozen"/>
      <selection activeCell="A16" sqref="A16"/>
      <selection pane="topRight" activeCell="A16" sqref="A16"/>
      <selection pane="bottomLeft" activeCell="A16" sqref="A16"/>
      <selection pane="bottomRight" activeCell="N23" sqref="N23"/>
    </sheetView>
  </sheetViews>
  <sheetFormatPr defaultRowHeight="15" x14ac:dyDescent="0.25"/>
  <cols>
    <col min="1" max="1" width="25.140625" bestFit="1" customWidth="1"/>
    <col min="2" max="2" width="8.140625" bestFit="1" customWidth="1"/>
    <col min="3" max="7" width="7.85546875" bestFit="1" customWidth="1"/>
    <col min="8" max="8" width="12" customWidth="1"/>
    <col min="9" max="9" width="11.5703125" bestFit="1" customWidth="1"/>
  </cols>
  <sheetData>
    <row r="1" spans="1:11" ht="20.25" thickBot="1" x14ac:dyDescent="0.35">
      <c r="A1" s="183" t="s">
        <v>140</v>
      </c>
      <c r="B1" s="183"/>
      <c r="C1" s="183"/>
      <c r="D1" s="183"/>
      <c r="E1" s="183"/>
      <c r="F1" s="183"/>
      <c r="G1" s="183"/>
      <c r="H1" s="183"/>
      <c r="I1" s="183"/>
    </row>
    <row r="2" spans="1:11" ht="18.75" thickTop="1" thickBot="1" x14ac:dyDescent="0.35">
      <c r="B2" s="24">
        <f>('Financial Information'!B2)</f>
        <v>42278</v>
      </c>
      <c r="C2" s="24">
        <f>('Financial Information'!C2)</f>
        <v>42005</v>
      </c>
      <c r="D2" s="24">
        <f>('Financial Information'!D2)</f>
        <v>41640</v>
      </c>
      <c r="E2" s="24">
        <f>('Financial Information'!E2)</f>
        <v>41275</v>
      </c>
      <c r="F2" s="24">
        <f>('Financial Information'!F2)</f>
        <v>40909</v>
      </c>
      <c r="G2" s="24">
        <f>('Financial Information'!G2)</f>
        <v>40544</v>
      </c>
      <c r="H2" s="31" t="s">
        <v>198</v>
      </c>
      <c r="I2" s="32" t="s">
        <v>199</v>
      </c>
    </row>
    <row r="3" spans="1:11" ht="16.5" thickTop="1" thickBot="1" x14ac:dyDescent="0.3">
      <c r="A3" s="26" t="s">
        <v>141</v>
      </c>
      <c r="H3" s="33"/>
      <c r="I3" s="33"/>
    </row>
    <row r="4" spans="1:11" x14ac:dyDescent="0.25">
      <c r="A4" t="s">
        <v>144</v>
      </c>
      <c r="B4" s="108" t="e">
        <f>'Simplified Financial Statments'!B6/'Simplified Financial Statments'!B12</f>
        <v>#DIV/0!</v>
      </c>
      <c r="C4" s="108" t="e">
        <f>'Simplified Financial Statments'!C6/'Simplified Financial Statments'!C12</f>
        <v>#DIV/0!</v>
      </c>
      <c r="D4" s="108" t="e">
        <f>'Simplified Financial Statments'!D6/'Simplified Financial Statments'!D12</f>
        <v>#DIV/0!</v>
      </c>
      <c r="E4" s="108" t="e">
        <f>'Simplified Financial Statments'!E6/'Simplified Financial Statments'!E12</f>
        <v>#DIV/0!</v>
      </c>
      <c r="F4" s="108" t="e">
        <f>'Simplified Financial Statments'!F6/'Simplified Financial Statments'!F12</f>
        <v>#DIV/0!</v>
      </c>
      <c r="G4" s="108" t="e">
        <f>'Simplified Financial Statments'!G6/'Simplified Financial Statments'!G12</f>
        <v>#DIV/0!</v>
      </c>
      <c r="H4" s="110" t="e">
        <f>AVERAGE(B4:G4)</f>
        <v>#DIV/0!</v>
      </c>
      <c r="I4" s="110" t="e">
        <f>MEDIAN(B4:G4)</f>
        <v>#DIV/0!</v>
      </c>
    </row>
    <row r="5" spans="1:11" x14ac:dyDescent="0.25">
      <c r="A5" t="s">
        <v>166</v>
      </c>
      <c r="B5" s="108" t="e">
        <f>('Simplified Financial Statments'!B6-'Financial Information'!B7)/'Simplified Financial Statments'!B12</f>
        <v>#DIV/0!</v>
      </c>
      <c r="C5" s="108" t="e">
        <f>('Simplified Financial Statments'!C6-'Financial Information'!C7)/'Simplified Financial Statments'!C12</f>
        <v>#DIV/0!</v>
      </c>
      <c r="D5" s="108" t="e">
        <f>('Simplified Financial Statments'!D6-'Financial Information'!D7)/'Simplified Financial Statments'!D12</f>
        <v>#DIV/0!</v>
      </c>
      <c r="E5" s="108" t="e">
        <f>('Simplified Financial Statments'!E6-'Financial Information'!E7)/'Simplified Financial Statments'!E12</f>
        <v>#DIV/0!</v>
      </c>
      <c r="F5" s="108" t="e">
        <f>('Simplified Financial Statments'!F6-'Financial Information'!F7)/'Simplified Financial Statments'!F12</f>
        <v>#DIV/0!</v>
      </c>
      <c r="G5" s="108" t="e">
        <f>('Simplified Financial Statments'!G6-'Financial Information'!G7)/'Simplified Financial Statments'!G12</f>
        <v>#DIV/0!</v>
      </c>
      <c r="H5" s="110" t="e">
        <f t="shared" ref="H5:H32" si="0">AVERAGE(B5:G5)</f>
        <v>#DIV/0!</v>
      </c>
      <c r="I5" s="110" t="e">
        <f t="shared" ref="I5:I32" si="1">MEDIAN(B5:G5)</f>
        <v>#DIV/0!</v>
      </c>
    </row>
    <row r="6" spans="1:11" x14ac:dyDescent="0.25">
      <c r="A6" t="s">
        <v>165</v>
      </c>
      <c r="B6" s="108" t="e">
        <f>'Financial Information'!B5/'Simplified Financial Statments'!B12</f>
        <v>#DIV/0!</v>
      </c>
      <c r="C6" s="108" t="e">
        <f>'Financial Information'!C5/'Simplified Financial Statments'!C12</f>
        <v>#DIV/0!</v>
      </c>
      <c r="D6" s="108" t="e">
        <f>'Financial Information'!D5/'Simplified Financial Statments'!D12</f>
        <v>#DIV/0!</v>
      </c>
      <c r="E6" s="108" t="e">
        <f>'Financial Information'!E5/'Simplified Financial Statments'!E12</f>
        <v>#DIV/0!</v>
      </c>
      <c r="F6" s="108" t="e">
        <f>'Financial Information'!F5/'Simplified Financial Statments'!F12</f>
        <v>#DIV/0!</v>
      </c>
      <c r="G6" s="108" t="e">
        <f>'Financial Information'!G5/'Simplified Financial Statments'!G12</f>
        <v>#DIV/0!</v>
      </c>
      <c r="H6" s="110" t="e">
        <f t="shared" si="0"/>
        <v>#DIV/0!</v>
      </c>
      <c r="I6" s="110" t="e">
        <f t="shared" si="1"/>
        <v>#DIV/0!</v>
      </c>
    </row>
    <row r="7" spans="1:11" x14ac:dyDescent="0.25">
      <c r="A7" t="s">
        <v>145</v>
      </c>
      <c r="B7" s="99">
        <f>'Simplified Financial Statments'!B6-'Simplified Financial Statments'!B12</f>
        <v>0</v>
      </c>
      <c r="C7" s="99">
        <f>'Simplified Financial Statments'!C6-'Simplified Financial Statments'!C12</f>
        <v>0</v>
      </c>
      <c r="D7" s="99">
        <f>'Simplified Financial Statments'!D6-'Simplified Financial Statments'!D12</f>
        <v>0</v>
      </c>
      <c r="E7" s="99">
        <f>'Simplified Financial Statments'!E6-'Simplified Financial Statments'!E12</f>
        <v>0</v>
      </c>
      <c r="F7" s="99">
        <f>'Simplified Financial Statments'!F6-'Simplified Financial Statments'!F12</f>
        <v>0</v>
      </c>
      <c r="G7" s="99">
        <f>'Simplified Financial Statments'!G6-'Simplified Financial Statments'!G12</f>
        <v>0</v>
      </c>
      <c r="H7" s="109">
        <f t="shared" si="0"/>
        <v>0</v>
      </c>
      <c r="I7" s="109">
        <f t="shared" si="1"/>
        <v>0</v>
      </c>
    </row>
    <row r="8" spans="1:11" x14ac:dyDescent="0.25">
      <c r="B8" s="8"/>
      <c r="C8" s="8"/>
      <c r="D8" s="8"/>
      <c r="E8" s="8"/>
      <c r="F8" s="8"/>
      <c r="G8" s="8"/>
      <c r="H8" s="34"/>
      <c r="I8" s="34"/>
    </row>
    <row r="9" spans="1:11" s="21" customFormat="1" ht="15.75" thickBot="1" x14ac:dyDescent="0.3">
      <c r="A9" s="26" t="s">
        <v>142</v>
      </c>
      <c r="B9" s="25"/>
      <c r="C9" s="25"/>
      <c r="D9" s="25"/>
      <c r="E9" s="25"/>
      <c r="F9" s="25"/>
      <c r="G9" s="25"/>
      <c r="H9" s="34"/>
      <c r="I9" s="34"/>
    </row>
    <row r="10" spans="1:11" x14ac:dyDescent="0.25">
      <c r="A10" t="s">
        <v>163</v>
      </c>
      <c r="B10" s="111" t="e">
        <f>'Simplified Financial Statments'!B14/'Simplified Financial Statments'!B18</f>
        <v>#DIV/0!</v>
      </c>
      <c r="C10" s="111" t="e">
        <f>'Simplified Financial Statments'!C14/'Simplified Financial Statments'!C18</f>
        <v>#DIV/0!</v>
      </c>
      <c r="D10" s="111" t="e">
        <f>'Simplified Financial Statments'!D14/'Simplified Financial Statments'!D18</f>
        <v>#DIV/0!</v>
      </c>
      <c r="E10" s="111" t="e">
        <f>'Simplified Financial Statments'!E14/'Simplified Financial Statments'!E18</f>
        <v>#DIV/0!</v>
      </c>
      <c r="F10" s="111" t="e">
        <f>'Simplified Financial Statments'!F14/'Simplified Financial Statments'!F18</f>
        <v>#DIV/0!</v>
      </c>
      <c r="G10" s="111" t="e">
        <f>'Simplified Financial Statments'!G14/'Simplified Financial Statments'!G18</f>
        <v>#DIV/0!</v>
      </c>
      <c r="H10" s="34" t="e">
        <f t="shared" si="0"/>
        <v>#DIV/0!</v>
      </c>
      <c r="I10" s="34" t="e">
        <f t="shared" si="1"/>
        <v>#DIV/0!</v>
      </c>
    </row>
    <row r="11" spans="1:11" x14ac:dyDescent="0.25">
      <c r="A11" t="s">
        <v>162</v>
      </c>
      <c r="B11" s="111" t="e">
        <f>'Simplified Financial Statments'!B14/'Simplified Financial Statments'!B9</f>
        <v>#DIV/0!</v>
      </c>
      <c r="C11" s="111" t="e">
        <f>'Simplified Financial Statments'!C14/'Simplified Financial Statments'!C9</f>
        <v>#DIV/0!</v>
      </c>
      <c r="D11" s="111" t="e">
        <f>'Simplified Financial Statments'!D14/'Simplified Financial Statments'!D9</f>
        <v>#DIV/0!</v>
      </c>
      <c r="E11" s="111" t="e">
        <f>'Simplified Financial Statments'!E14/'Simplified Financial Statments'!E9</f>
        <v>#DIV/0!</v>
      </c>
      <c r="F11" s="111" t="e">
        <f>'Simplified Financial Statments'!F14/'Simplified Financial Statments'!F9</f>
        <v>#DIV/0!</v>
      </c>
      <c r="G11" s="111" t="e">
        <f>'Simplified Financial Statments'!G14/'Simplified Financial Statments'!G9</f>
        <v>#DIV/0!</v>
      </c>
      <c r="H11" s="34" t="e">
        <f t="shared" si="0"/>
        <v>#DIV/0!</v>
      </c>
      <c r="I11" s="34" t="e">
        <f t="shared" si="1"/>
        <v>#DIV/0!</v>
      </c>
    </row>
    <row r="12" spans="1:11" x14ac:dyDescent="0.25">
      <c r="A12" t="s">
        <v>164</v>
      </c>
      <c r="B12" s="111" t="e">
        <f>'Simplified Financial Statments'!B9/'Simplified Financial Statments'!B18</f>
        <v>#DIV/0!</v>
      </c>
      <c r="C12" s="111" t="e">
        <f>'Simplified Financial Statments'!C9/'Simplified Financial Statments'!C18</f>
        <v>#DIV/0!</v>
      </c>
      <c r="D12" s="111" t="e">
        <f>'Simplified Financial Statments'!D9/'Simplified Financial Statments'!D18</f>
        <v>#DIV/0!</v>
      </c>
      <c r="E12" s="111" t="e">
        <f>'Simplified Financial Statments'!E9/'Simplified Financial Statments'!E18</f>
        <v>#DIV/0!</v>
      </c>
      <c r="F12" s="111" t="e">
        <f>'Simplified Financial Statments'!F9/'Simplified Financial Statments'!F18</f>
        <v>#DIV/0!</v>
      </c>
      <c r="G12" s="111" t="e">
        <f>'Simplified Financial Statments'!G9/'Simplified Financial Statments'!G18</f>
        <v>#DIV/0!</v>
      </c>
      <c r="H12" s="34" t="e">
        <f t="shared" si="0"/>
        <v>#DIV/0!</v>
      </c>
      <c r="I12" s="34" t="e">
        <f t="shared" si="1"/>
        <v>#DIV/0!</v>
      </c>
    </row>
    <row r="13" spans="1:11" x14ac:dyDescent="0.25">
      <c r="A13" t="s">
        <v>152</v>
      </c>
      <c r="B13" s="90" t="e">
        <f>'Simplified Financial Statments'!B28/'Simplified Financial Statments'!B29</f>
        <v>#DIV/0!</v>
      </c>
      <c r="C13" s="90" t="e">
        <f>'Simplified Financial Statments'!C28/'Simplified Financial Statments'!C29</f>
        <v>#DIV/0!</v>
      </c>
      <c r="D13" s="90" t="e">
        <f>'Simplified Financial Statments'!D28/'Simplified Financial Statments'!D29</f>
        <v>#DIV/0!</v>
      </c>
      <c r="E13" s="90" t="e">
        <f>'Simplified Financial Statments'!E28/'Simplified Financial Statments'!E29</f>
        <v>#DIV/0!</v>
      </c>
      <c r="F13" s="90" t="e">
        <f>'Simplified Financial Statments'!F28/'Simplified Financial Statments'!F29</f>
        <v>#DIV/0!</v>
      </c>
      <c r="G13" s="90" t="e">
        <f>'Simplified Financial Statments'!G28/'Simplified Financial Statments'!G29</f>
        <v>#DIV/0!</v>
      </c>
      <c r="H13" s="34" t="e">
        <f t="shared" si="0"/>
        <v>#DIV/0!</v>
      </c>
      <c r="I13" s="34" t="e">
        <f t="shared" si="1"/>
        <v>#DIV/0!</v>
      </c>
      <c r="K13" s="9"/>
    </row>
    <row r="14" spans="1:11" s="30" customFormat="1" x14ac:dyDescent="0.25">
      <c r="A14" s="30" t="s">
        <v>226</v>
      </c>
      <c r="B14" s="112" t="e">
        <f>'Simplified Financial Statments'!B12/'Simplified Financial Statments'!B14</f>
        <v>#DIV/0!</v>
      </c>
      <c r="C14" s="112" t="e">
        <f>'Simplified Financial Statments'!C12/'Simplified Financial Statments'!C14</f>
        <v>#DIV/0!</v>
      </c>
      <c r="D14" s="112" t="e">
        <f>'Simplified Financial Statments'!D12/'Simplified Financial Statments'!D14</f>
        <v>#DIV/0!</v>
      </c>
      <c r="E14" s="112" t="e">
        <f>'Simplified Financial Statments'!E12/'Simplified Financial Statments'!E14</f>
        <v>#DIV/0!</v>
      </c>
      <c r="F14" s="112" t="e">
        <f>'Simplified Financial Statments'!F12/'Simplified Financial Statments'!F14</f>
        <v>#DIV/0!</v>
      </c>
      <c r="G14" s="112" t="e">
        <f>'Simplified Financial Statments'!G12/'Simplified Financial Statments'!G14</f>
        <v>#DIV/0!</v>
      </c>
      <c r="H14" s="34" t="e">
        <f t="shared" ref="H14" si="2">AVERAGE(B14:G14)</f>
        <v>#DIV/0!</v>
      </c>
      <c r="I14" s="34" t="e">
        <f t="shared" ref="I14" si="3">MEDIAN(B14:G14)</f>
        <v>#DIV/0!</v>
      </c>
      <c r="K14" s="9"/>
    </row>
    <row r="15" spans="1:11" s="25" customFormat="1" x14ac:dyDescent="0.25">
      <c r="B15" s="9"/>
      <c r="C15" s="9"/>
      <c r="D15" s="9"/>
      <c r="E15" s="9"/>
      <c r="F15" s="9"/>
      <c r="G15" s="9"/>
      <c r="H15" s="34"/>
      <c r="I15" s="34"/>
    </row>
    <row r="16" spans="1:11" ht="15.75" thickBot="1" x14ac:dyDescent="0.3">
      <c r="A16" s="26" t="s">
        <v>143</v>
      </c>
      <c r="C16" s="25"/>
      <c r="D16" s="25"/>
      <c r="E16" s="25"/>
      <c r="F16" s="25"/>
      <c r="G16" s="25"/>
      <c r="H16" s="34"/>
      <c r="I16" s="34"/>
    </row>
    <row r="17" spans="1:17" s="25" customFormat="1" x14ac:dyDescent="0.25">
      <c r="A17" t="s">
        <v>179</v>
      </c>
      <c r="B17" s="99" t="e">
        <f>'Simplified Financial Statments'!B33/'Financial Information'!B121</f>
        <v>#DIV/0!</v>
      </c>
      <c r="C17" s="99" t="e">
        <f>'Simplified Financial Statments'!C33/'Financial Information'!C121</f>
        <v>#DIV/0!</v>
      </c>
      <c r="D17" s="99" t="e">
        <f>'Simplified Financial Statments'!D33/'Financial Information'!D121</f>
        <v>#DIV/0!</v>
      </c>
      <c r="E17" s="99" t="e">
        <f>'Simplified Financial Statments'!E33/'Financial Information'!E121</f>
        <v>#DIV/0!</v>
      </c>
      <c r="F17" s="99" t="e">
        <f>'Simplified Financial Statments'!F33/'Financial Information'!F121</f>
        <v>#DIV/0!</v>
      </c>
      <c r="G17" s="99" t="e">
        <f>'Simplified Financial Statments'!G33/'Financial Information'!G121</f>
        <v>#DIV/0!</v>
      </c>
      <c r="H17" s="34" t="e">
        <f t="shared" si="0"/>
        <v>#DIV/0!</v>
      </c>
      <c r="I17" s="34" t="e">
        <f t="shared" si="1"/>
        <v>#DIV/0!</v>
      </c>
    </row>
    <row r="18" spans="1:17" s="25" customFormat="1" x14ac:dyDescent="0.25">
      <c r="A18" s="25" t="s">
        <v>193</v>
      </c>
      <c r="B18" s="99" t="e">
        <f>'Simplified Financial Statments'!B18/'Financial Information'!B121</f>
        <v>#DIV/0!</v>
      </c>
      <c r="C18" s="99" t="e">
        <f>'Simplified Financial Statments'!C18/'Financial Information'!C121</f>
        <v>#DIV/0!</v>
      </c>
      <c r="D18" s="99" t="e">
        <f>'Simplified Financial Statments'!D18/'Financial Information'!D121</f>
        <v>#DIV/0!</v>
      </c>
      <c r="E18" s="99" t="e">
        <f>'Simplified Financial Statments'!E18/'Financial Information'!E121</f>
        <v>#DIV/0!</v>
      </c>
      <c r="F18" s="99" t="e">
        <f>'Simplified Financial Statments'!F18/'Financial Information'!F121</f>
        <v>#DIV/0!</v>
      </c>
      <c r="G18" s="99" t="e">
        <f>'Simplified Financial Statments'!G18/'Financial Information'!G121</f>
        <v>#DIV/0!</v>
      </c>
      <c r="H18" s="34" t="e">
        <f t="shared" si="0"/>
        <v>#DIV/0!</v>
      </c>
      <c r="I18" s="34" t="e">
        <f t="shared" si="1"/>
        <v>#DIV/0!</v>
      </c>
    </row>
    <row r="19" spans="1:17" s="30" customFormat="1" x14ac:dyDescent="0.25">
      <c r="A19" s="30" t="s">
        <v>202</v>
      </c>
      <c r="B19" s="99" t="e">
        <f>FCF!B8/'Financial Information'!B121</f>
        <v>#DIV/0!</v>
      </c>
      <c r="C19" s="99" t="e">
        <f>FCF!C8/'Financial Information'!C121</f>
        <v>#DIV/0!</v>
      </c>
      <c r="D19" s="99" t="e">
        <f>FCF!D8/'Financial Information'!D121</f>
        <v>#DIV/0!</v>
      </c>
      <c r="E19" s="99" t="e">
        <f>FCF!E8/'Financial Information'!E121</f>
        <v>#DIV/0!</v>
      </c>
      <c r="F19" s="99" t="e">
        <f>FCF!F8/'Financial Information'!F121</f>
        <v>#DIV/0!</v>
      </c>
      <c r="G19" s="89"/>
      <c r="H19" s="34" t="e">
        <f>AVERAGE(B19:F19)</f>
        <v>#DIV/0!</v>
      </c>
      <c r="I19" s="34" t="e">
        <f>MEDIAN(B19:F19)</f>
        <v>#DIV/0!</v>
      </c>
    </row>
    <row r="20" spans="1:17" s="51" customFormat="1" x14ac:dyDescent="0.25">
      <c r="A20" s="51" t="s">
        <v>248</v>
      </c>
      <c r="B20" s="91" t="e">
        <f>('Simplified Financial Statments'!B28*(1-'Simplified Financial Statments'!B31))/((SUM('Simplified Financial Statments'!B14:C14,'Simplified Financial Statments'!B18:C18)-SUM('Financial Information'!B5:C5))/2)</f>
        <v>#DIV/0!</v>
      </c>
      <c r="C20" s="91" t="e">
        <f>('Simplified Financial Statments'!C28*(1-'Simplified Financial Statments'!C31))/((SUM('Simplified Financial Statments'!C14:D14,'Simplified Financial Statments'!C18:D18)-SUM('Financial Information'!C5:D5))/2)</f>
        <v>#DIV/0!</v>
      </c>
      <c r="D20" s="91" t="e">
        <f>('Simplified Financial Statments'!D28*(1-'Simplified Financial Statments'!D31))/((SUM('Simplified Financial Statments'!D14:E14,'Simplified Financial Statments'!D18:E18)-SUM('Financial Information'!D5:E5))/2)</f>
        <v>#DIV/0!</v>
      </c>
      <c r="E20" s="91" t="e">
        <f>('Simplified Financial Statments'!E28*(1-'Simplified Financial Statments'!E31))/((SUM('Simplified Financial Statments'!E14:F14,'Simplified Financial Statments'!E18:F18)-SUM('Financial Information'!E5:F5))/2)</f>
        <v>#DIV/0!</v>
      </c>
      <c r="F20" s="91" t="e">
        <f>('Simplified Financial Statments'!F28*(1-'Simplified Financial Statments'!F31))/((SUM('Simplified Financial Statments'!F14:G14,'Simplified Financial Statments'!F18:G18)-SUM('Financial Information'!F5:G5))/2)</f>
        <v>#DIV/0!</v>
      </c>
      <c r="G20" s="91" t="e">
        <f>('Simplified Financial Statments'!G28*(1-'Simplified Financial Statments'!G31))/((SUM('Simplified Financial Statments'!G14:H14,'Simplified Financial Statments'!G18:H18)-SUM('Financial Information'!G5:H5))/2)</f>
        <v>#DIV/0!</v>
      </c>
      <c r="H20" s="34"/>
      <c r="I20" s="34"/>
    </row>
    <row r="21" spans="1:17" s="25" customFormat="1" x14ac:dyDescent="0.25">
      <c r="A21" t="s">
        <v>146</v>
      </c>
      <c r="B21" s="91" t="e">
        <f>'Simplified Financial Statments'!B35/IF('Simplified Financial Statments'!B33&gt;0,'Simplified Financial Statments'!B33)</f>
        <v>#DIV/0!</v>
      </c>
      <c r="C21" s="91" t="e">
        <f>'Simplified Financial Statments'!C35/IF('Simplified Financial Statments'!C33&gt;0,'Simplified Financial Statments'!C33)</f>
        <v>#DIV/0!</v>
      </c>
      <c r="D21" s="91" t="e">
        <f>'Simplified Financial Statments'!D35/IF('Simplified Financial Statments'!D33&gt;0,'Simplified Financial Statments'!D33)</f>
        <v>#DIV/0!</v>
      </c>
      <c r="E21" s="91" t="e">
        <f>'Simplified Financial Statments'!E35/IF('Simplified Financial Statments'!E33&gt;0,'Simplified Financial Statments'!E33)</f>
        <v>#DIV/0!</v>
      </c>
      <c r="F21" s="91" t="e">
        <f>'Simplified Financial Statments'!F35/IF('Simplified Financial Statments'!F33&gt;0,'Simplified Financial Statments'!F33)</f>
        <v>#DIV/0!</v>
      </c>
      <c r="G21" s="91" t="e">
        <f>'Simplified Financial Statments'!G35/IF('Simplified Financial Statments'!G33&gt;0,'Simplified Financial Statments'!G33)</f>
        <v>#DIV/0!</v>
      </c>
      <c r="H21" s="35" t="e">
        <f>AVERAGE(B21:C21,E21:G21)</f>
        <v>#DIV/0!</v>
      </c>
      <c r="I21" s="35" t="e">
        <f>MEDIAN(B21:C21,E21:G21)</f>
        <v>#DIV/0!</v>
      </c>
    </row>
    <row r="22" spans="1:17" s="25" customFormat="1" x14ac:dyDescent="0.25">
      <c r="A22" t="s">
        <v>180</v>
      </c>
      <c r="B22" s="91" t="e">
        <f>1-B21</f>
        <v>#DIV/0!</v>
      </c>
      <c r="C22" s="91" t="e">
        <f t="shared" ref="C22:F22" si="4">1-C21</f>
        <v>#DIV/0!</v>
      </c>
      <c r="D22" s="91" t="e">
        <f t="shared" si="4"/>
        <v>#DIV/0!</v>
      </c>
      <c r="E22" s="91" t="e">
        <f t="shared" si="4"/>
        <v>#DIV/0!</v>
      </c>
      <c r="F22" s="91" t="e">
        <f t="shared" si="4"/>
        <v>#DIV/0!</v>
      </c>
      <c r="G22" s="91" t="e">
        <f>1-G21</f>
        <v>#DIV/0!</v>
      </c>
      <c r="H22" s="35" t="e">
        <f>AVERAGE(B22:C22,E22:G22)</f>
        <v>#DIV/0!</v>
      </c>
      <c r="I22" s="35" t="e">
        <f>MEDIAN(B22:C22,E22:G22)</f>
        <v>#DIV/0!</v>
      </c>
    </row>
    <row r="23" spans="1:17" s="43" customFormat="1" x14ac:dyDescent="0.25">
      <c r="A23" s="43" t="s">
        <v>208</v>
      </c>
      <c r="B23" s="91" t="e">
        <f>'Simplified Financial Statments'!B31</f>
        <v>#DIV/0!</v>
      </c>
      <c r="C23" s="91" t="e">
        <f>'Simplified Financial Statments'!C31</f>
        <v>#DIV/0!</v>
      </c>
      <c r="D23" s="91" t="e">
        <f>'Simplified Financial Statments'!D31</f>
        <v>#DIV/0!</v>
      </c>
      <c r="E23" s="91" t="e">
        <f>'Simplified Financial Statments'!E31</f>
        <v>#DIV/0!</v>
      </c>
      <c r="F23" s="91" t="e">
        <f>'Simplified Financial Statments'!F31</f>
        <v>#DIV/0!</v>
      </c>
      <c r="G23" s="91" t="e">
        <f>'Simplified Financial Statments'!G31</f>
        <v>#DIV/0!</v>
      </c>
      <c r="H23" s="35" t="e">
        <f>AVERAGE(B23:C23,E23:G23)</f>
        <v>#DIV/0!</v>
      </c>
      <c r="I23" s="35" t="e">
        <f>MEDIAN(B23:C23,E23:G23)</f>
        <v>#DIV/0!</v>
      </c>
    </row>
    <row r="24" spans="1:17" s="25" customFormat="1" x14ac:dyDescent="0.25">
      <c r="A24" s="21" t="s">
        <v>192</v>
      </c>
      <c r="B24" s="91" t="e">
        <f>'Simplified Financial Statments'!B25/'Simplified Financial Statments'!B23</f>
        <v>#DIV/0!</v>
      </c>
      <c r="C24" s="91" t="e">
        <f>'Simplified Financial Statments'!C25/'Simplified Financial Statments'!C23</f>
        <v>#DIV/0!</v>
      </c>
      <c r="D24" s="91" t="e">
        <f>'Simplified Financial Statments'!D25/'Simplified Financial Statments'!D23</f>
        <v>#DIV/0!</v>
      </c>
      <c r="E24" s="91" t="e">
        <f>'Simplified Financial Statments'!E25/'Simplified Financial Statments'!E23</f>
        <v>#DIV/0!</v>
      </c>
      <c r="F24" s="91" t="e">
        <f>'Simplified Financial Statments'!F25/'Simplified Financial Statments'!F23</f>
        <v>#DIV/0!</v>
      </c>
      <c r="G24" s="91" t="e">
        <f>'Simplified Financial Statments'!G25/'Simplified Financial Statments'!G23</f>
        <v>#DIV/0!</v>
      </c>
      <c r="H24" s="35" t="e">
        <f t="shared" si="0"/>
        <v>#DIV/0!</v>
      </c>
      <c r="I24" s="35" t="e">
        <f t="shared" si="1"/>
        <v>#DIV/0!</v>
      </c>
    </row>
    <row r="25" spans="1:17" s="51" customFormat="1" x14ac:dyDescent="0.25">
      <c r="A25" s="51" t="s">
        <v>252</v>
      </c>
      <c r="B25" s="91" t="e">
        <f>'Simplified Financial Statments'!B26/SUM('Simplified Financial Statments'!B26:B27)</f>
        <v>#DIV/0!</v>
      </c>
      <c r="C25" s="91" t="e">
        <f>'Simplified Financial Statments'!C26/SUM('Simplified Financial Statments'!C26:C27)</f>
        <v>#DIV/0!</v>
      </c>
      <c r="D25" s="91" t="e">
        <f>'Simplified Financial Statments'!D26/SUM('Simplified Financial Statments'!D26:D27)</f>
        <v>#DIV/0!</v>
      </c>
      <c r="E25" s="91" t="e">
        <f>'Simplified Financial Statments'!E26/SUM('Simplified Financial Statments'!E26:E27)</f>
        <v>#DIV/0!</v>
      </c>
      <c r="F25" s="91" t="e">
        <f>'Simplified Financial Statments'!F26/SUM('Simplified Financial Statments'!F26:F27)</f>
        <v>#DIV/0!</v>
      </c>
      <c r="G25" s="91" t="e">
        <f>'Simplified Financial Statments'!G26/SUM('Simplified Financial Statments'!G26:G27)</f>
        <v>#DIV/0!</v>
      </c>
      <c r="H25" s="35" t="e">
        <f t="shared" ref="H25:H26" si="5">AVERAGE(B25:G25)</f>
        <v>#DIV/0!</v>
      </c>
      <c r="I25" s="35" t="e">
        <f t="shared" ref="I25:I26" si="6">MEDIAN(B25:G25)</f>
        <v>#DIV/0!</v>
      </c>
    </row>
    <row r="26" spans="1:17" s="51" customFormat="1" x14ac:dyDescent="0.25">
      <c r="A26" s="51" t="s">
        <v>253</v>
      </c>
      <c r="B26" s="91" t="e">
        <f>1-B25</f>
        <v>#DIV/0!</v>
      </c>
      <c r="C26" s="91" t="e">
        <f t="shared" ref="C26:G26" si="7">1-C25</f>
        <v>#DIV/0!</v>
      </c>
      <c r="D26" s="91" t="e">
        <f t="shared" si="7"/>
        <v>#DIV/0!</v>
      </c>
      <c r="E26" s="91" t="e">
        <f t="shared" si="7"/>
        <v>#DIV/0!</v>
      </c>
      <c r="F26" s="91" t="e">
        <f t="shared" si="7"/>
        <v>#DIV/0!</v>
      </c>
      <c r="G26" s="91" t="e">
        <f t="shared" si="7"/>
        <v>#DIV/0!</v>
      </c>
      <c r="H26" s="35" t="e">
        <f t="shared" si="5"/>
        <v>#DIV/0!</v>
      </c>
      <c r="I26" s="35" t="e">
        <f t="shared" si="6"/>
        <v>#DIV/0!</v>
      </c>
    </row>
    <row r="27" spans="1:17" s="25" customFormat="1" x14ac:dyDescent="0.25">
      <c r="A27" t="s">
        <v>158</v>
      </c>
      <c r="B27" s="91" t="e">
        <f>'Simplified Financial Statments'!B28/'Simplified Financial Statments'!B23</f>
        <v>#DIV/0!</v>
      </c>
      <c r="C27" s="91" t="e">
        <f>'Simplified Financial Statments'!C28/'Simplified Financial Statments'!C23</f>
        <v>#DIV/0!</v>
      </c>
      <c r="D27" s="91" t="e">
        <f>'Simplified Financial Statments'!D28/'Simplified Financial Statments'!D23</f>
        <v>#DIV/0!</v>
      </c>
      <c r="E27" s="91" t="e">
        <f>'Simplified Financial Statments'!E28/'Simplified Financial Statments'!E23</f>
        <v>#DIV/0!</v>
      </c>
      <c r="F27" s="91" t="e">
        <f>'Simplified Financial Statments'!F28/'Simplified Financial Statments'!F23</f>
        <v>#DIV/0!</v>
      </c>
      <c r="G27" s="91" t="e">
        <f>'Simplified Financial Statments'!G28/'Simplified Financial Statments'!G23</f>
        <v>#DIV/0!</v>
      </c>
      <c r="H27" s="35" t="e">
        <f t="shared" si="0"/>
        <v>#DIV/0!</v>
      </c>
      <c r="I27" s="35" t="e">
        <f t="shared" si="1"/>
        <v>#DIV/0!</v>
      </c>
      <c r="Q27" s="6"/>
    </row>
    <row r="28" spans="1:17" s="25" customFormat="1" x14ac:dyDescent="0.25">
      <c r="A28" t="s">
        <v>147</v>
      </c>
      <c r="B28" s="91" t="e">
        <f>'Simplified Financial Statments'!B33/'Simplified Financial Statments'!B23</f>
        <v>#DIV/0!</v>
      </c>
      <c r="C28" s="91" t="e">
        <f>'Simplified Financial Statments'!C33/'Simplified Financial Statments'!C23</f>
        <v>#DIV/0!</v>
      </c>
      <c r="D28" s="91" t="e">
        <f>'Simplified Financial Statments'!D33/'Simplified Financial Statments'!D23</f>
        <v>#DIV/0!</v>
      </c>
      <c r="E28" s="91" t="e">
        <f>'Simplified Financial Statments'!E33/'Simplified Financial Statments'!E23</f>
        <v>#DIV/0!</v>
      </c>
      <c r="F28" s="91" t="e">
        <f>'Simplified Financial Statments'!F33/'Simplified Financial Statments'!F23</f>
        <v>#DIV/0!</v>
      </c>
      <c r="G28" s="91" t="e">
        <f>'Simplified Financial Statments'!G33/'Simplified Financial Statments'!G23</f>
        <v>#DIV/0!</v>
      </c>
      <c r="H28" s="35" t="e">
        <f t="shared" si="0"/>
        <v>#DIV/0!</v>
      </c>
      <c r="I28" s="35" t="e">
        <f t="shared" si="1"/>
        <v>#DIV/0!</v>
      </c>
      <c r="Q28" s="6"/>
    </row>
    <row r="29" spans="1:17" s="25" customFormat="1" x14ac:dyDescent="0.25">
      <c r="A29" t="s">
        <v>148</v>
      </c>
      <c r="B29" s="91" t="e">
        <f>'Simplified Financial Statments'!B33/'Simplified Financial Statments'!B9</f>
        <v>#DIV/0!</v>
      </c>
      <c r="C29" s="91" t="e">
        <f>'Simplified Financial Statments'!C33/'Simplified Financial Statments'!C9</f>
        <v>#DIV/0!</v>
      </c>
      <c r="D29" s="91" t="e">
        <f>'Simplified Financial Statments'!D33/'Simplified Financial Statments'!D9</f>
        <v>#DIV/0!</v>
      </c>
      <c r="E29" s="91" t="e">
        <f>'Simplified Financial Statments'!E33/'Simplified Financial Statments'!E9</f>
        <v>#DIV/0!</v>
      </c>
      <c r="F29" s="91" t="e">
        <f>'Simplified Financial Statments'!F33/'Simplified Financial Statments'!F9</f>
        <v>#DIV/0!</v>
      </c>
      <c r="G29" s="91" t="e">
        <f>'Simplified Financial Statments'!G33/'Simplified Financial Statments'!G9</f>
        <v>#DIV/0!</v>
      </c>
      <c r="H29" s="35" t="e">
        <f t="shared" si="0"/>
        <v>#DIV/0!</v>
      </c>
      <c r="I29" s="35" t="e">
        <f t="shared" si="1"/>
        <v>#DIV/0!</v>
      </c>
      <c r="Q29" s="6"/>
    </row>
    <row r="30" spans="1:17" s="25" customFormat="1" x14ac:dyDescent="0.25">
      <c r="A30" t="s">
        <v>149</v>
      </c>
      <c r="B30" s="91" t="e">
        <f>'Simplified Financial Statments'!B33/'Simplified Financial Statments'!B18</f>
        <v>#DIV/0!</v>
      </c>
      <c r="C30" s="91" t="e">
        <f>'Simplified Financial Statments'!C33/'Simplified Financial Statments'!C18</f>
        <v>#DIV/0!</v>
      </c>
      <c r="D30" s="91" t="e">
        <f>'Simplified Financial Statments'!D33/'Simplified Financial Statments'!D18</f>
        <v>#DIV/0!</v>
      </c>
      <c r="E30" s="91" t="e">
        <f>'Simplified Financial Statments'!E33/'Simplified Financial Statments'!E18</f>
        <v>#DIV/0!</v>
      </c>
      <c r="F30" s="91" t="e">
        <f>'Simplified Financial Statments'!F33/'Simplified Financial Statments'!F18</f>
        <v>#DIV/0!</v>
      </c>
      <c r="G30" s="91" t="e">
        <f>'Simplified Financial Statments'!G33/'Simplified Financial Statments'!G18</f>
        <v>#DIV/0!</v>
      </c>
      <c r="H30" s="35" t="e">
        <f t="shared" si="0"/>
        <v>#DIV/0!</v>
      </c>
      <c r="I30" s="35" t="e">
        <f t="shared" si="1"/>
        <v>#DIV/0!</v>
      </c>
      <c r="Q30" s="6"/>
    </row>
    <row r="31" spans="1:17" s="25" customFormat="1" x14ac:dyDescent="0.25">
      <c r="A31" t="s">
        <v>157</v>
      </c>
      <c r="B31" s="91" t="e">
        <f t="shared" ref="B31:G31" si="8">(B29*B22)/(1-(B29*B22))</f>
        <v>#DIV/0!</v>
      </c>
      <c r="C31" s="91" t="e">
        <f t="shared" si="8"/>
        <v>#DIV/0!</v>
      </c>
      <c r="D31" s="91" t="e">
        <f t="shared" si="8"/>
        <v>#DIV/0!</v>
      </c>
      <c r="E31" s="91" t="e">
        <f t="shared" si="8"/>
        <v>#DIV/0!</v>
      </c>
      <c r="F31" s="91" t="e">
        <f t="shared" si="8"/>
        <v>#DIV/0!</v>
      </c>
      <c r="G31" s="91" t="e">
        <f t="shared" si="8"/>
        <v>#DIV/0!</v>
      </c>
      <c r="H31" s="35" t="e">
        <f t="shared" si="0"/>
        <v>#DIV/0!</v>
      </c>
      <c r="I31" s="35" t="e">
        <f t="shared" si="1"/>
        <v>#DIV/0!</v>
      </c>
      <c r="Q31" s="6"/>
    </row>
    <row r="32" spans="1:17" s="25" customFormat="1" x14ac:dyDescent="0.25">
      <c r="A32" t="s">
        <v>153</v>
      </c>
      <c r="B32" s="91" t="e">
        <f t="shared" ref="B32:G32" si="9">(B22*B30)/(1-(B30*B22))</f>
        <v>#DIV/0!</v>
      </c>
      <c r="C32" s="91" t="e">
        <f t="shared" si="9"/>
        <v>#DIV/0!</v>
      </c>
      <c r="D32" s="91" t="e">
        <f t="shared" si="9"/>
        <v>#DIV/0!</v>
      </c>
      <c r="E32" s="91" t="e">
        <f t="shared" si="9"/>
        <v>#DIV/0!</v>
      </c>
      <c r="F32" s="91" t="e">
        <f t="shared" si="9"/>
        <v>#DIV/0!</v>
      </c>
      <c r="G32" s="91" t="e">
        <f t="shared" si="9"/>
        <v>#DIV/0!</v>
      </c>
      <c r="H32" s="35" t="e">
        <f t="shared" si="0"/>
        <v>#DIV/0!</v>
      </c>
      <c r="I32" s="35" t="e">
        <f t="shared" si="1"/>
        <v>#DIV/0!</v>
      </c>
      <c r="Q32" s="6"/>
    </row>
    <row r="33" spans="1:9" x14ac:dyDescent="0.25">
      <c r="A33" t="s">
        <v>154</v>
      </c>
      <c r="B33" s="90" t="e">
        <f>Dashboard!D8/'Ratio Analysis'!B17</f>
        <v>#DIV/0!</v>
      </c>
      <c r="C33" s="90" t="e">
        <f>Dashboard!E8/'Ratio Analysis'!C17</f>
        <v>#DIV/0!</v>
      </c>
      <c r="D33" s="90" t="e">
        <f>Dashboard!F8/'Ratio Analysis'!D17</f>
        <v>#DIV/0!</v>
      </c>
      <c r="E33" s="90" t="e">
        <f>Dashboard!G8/'Ratio Analysis'!E17</f>
        <v>#DIV/0!</v>
      </c>
      <c r="F33" s="90" t="e">
        <f>Dashboard!H8/'Ratio Analysis'!F17</f>
        <v>#DIV/0!</v>
      </c>
      <c r="G33" s="90" t="e">
        <f>Dashboard!I8/'Ratio Analysis'!G17</f>
        <v>#DIV/0!</v>
      </c>
      <c r="H33" s="33"/>
      <c r="I33" s="33"/>
    </row>
    <row r="34" spans="1:9" s="64" customFormat="1" x14ac:dyDescent="0.25">
      <c r="A34" s="64" t="s">
        <v>272</v>
      </c>
      <c r="B34" s="113">
        <f>('Credit Metrics'!L11/1000000)+'Risk Measures'!B7-'Financial Information'!B5</f>
        <v>0</v>
      </c>
      <c r="C34" s="90"/>
      <c r="D34" s="90"/>
      <c r="E34" s="90"/>
      <c r="F34" s="90"/>
      <c r="G34" s="90"/>
      <c r="H34" s="33"/>
      <c r="I34" s="33"/>
    </row>
  </sheetData>
  <sheetProtection algorithmName="SHA-512" hashValue="w6wfsCzy10zXYvd3o58EovZXgStAhkCGA9rVYaZ4DDv4ltqUtBiImWVahnK6BLYzGk8GFTmDcyHTU2oedBEKRg==" saltValue="zJ2pQ+WFtZ2lMbxs6Puqnw==" spinCount="100000" sheet="1" objects="1" scenarios="1"/>
  <mergeCells count="1">
    <mergeCell ref="A1:I1"/>
  </mergeCells>
  <pageMargins left="0.7" right="0.7" top="0.75" bottom="0.75" header="0.3" footer="0.3"/>
  <ignoredErrors>
    <ignoredError sqref="C20:G20" formulaRange="1"/>
  </ignoredErrors>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0" tint="-0.499984740745262"/>
  </sheetPr>
  <dimension ref="A1:J14"/>
  <sheetViews>
    <sheetView workbookViewId="0">
      <selection activeCell="I4" sqref="I4"/>
    </sheetView>
  </sheetViews>
  <sheetFormatPr defaultRowHeight="15" x14ac:dyDescent="0.25"/>
  <cols>
    <col min="1" max="1" width="24.85546875" bestFit="1" customWidth="1"/>
    <col min="2" max="4" width="14.140625" customWidth="1"/>
    <col min="5" max="6" width="14.140625" style="137" customWidth="1"/>
    <col min="7" max="7" width="16.42578125" style="83" customWidth="1"/>
    <col min="8" max="8" width="24.28515625" style="83" bestFit="1" customWidth="1"/>
    <col min="9" max="9" width="16.42578125" customWidth="1"/>
  </cols>
  <sheetData>
    <row r="1" spans="1:10" ht="20.25" thickBot="1" x14ac:dyDescent="0.35">
      <c r="A1" s="183" t="s">
        <v>298</v>
      </c>
      <c r="B1" s="183"/>
      <c r="C1" s="183"/>
      <c r="D1" s="183"/>
      <c r="E1" s="183"/>
      <c r="F1" s="183"/>
      <c r="G1" s="183"/>
      <c r="H1" s="183"/>
      <c r="I1" s="183"/>
    </row>
    <row r="2" spans="1:10" ht="16.5" thickTop="1" thickBot="1" x14ac:dyDescent="0.3">
      <c r="A2" s="10"/>
      <c r="B2" s="84" t="s">
        <v>299</v>
      </c>
      <c r="C2" s="84" t="s">
        <v>300</v>
      </c>
      <c r="D2" s="84" t="s">
        <v>301</v>
      </c>
      <c r="E2" s="138" t="s">
        <v>339</v>
      </c>
      <c r="F2" s="138" t="s">
        <v>340</v>
      </c>
      <c r="G2" s="84" t="s">
        <v>198</v>
      </c>
      <c r="H2" s="84" t="s">
        <v>199</v>
      </c>
      <c r="I2" s="84" t="s">
        <v>302</v>
      </c>
    </row>
    <row r="3" spans="1:10" x14ac:dyDescent="0.25">
      <c r="A3" s="18" t="s">
        <v>304</v>
      </c>
      <c r="B3" s="90" t="e">
        <f>COVAR('Beta Estimation'!J3:J1260,'Beta Estimation'!K3:K1260)/VAR('Beta Estimation'!J3:J1260)</f>
        <v>#DIV/0!</v>
      </c>
      <c r="C3" s="90" t="e">
        <f>COVAR('Beta Estimation'!L3:L262,'Beta Estimation'!M3:M262)/VAR('Beta Estimation'!L3:L262)</f>
        <v>#DIV/0!</v>
      </c>
      <c r="D3" s="90" t="e">
        <f>COVAR('Beta Estimation'!O3:O62,'Beta Estimation'!P3:P62)/VAR('Beta Estimation'!O3:O62)</f>
        <v>#DIV/0!</v>
      </c>
      <c r="E3" s="163" t="e">
        <f>COVAR('Beta Estimation'!J3:J255,'Beta Estimation'!K3:K255)/VAR('Beta Estimation'!J3:J255)</f>
        <v>#DIV/0!</v>
      </c>
      <c r="F3" s="90" t="e">
        <f>COVAR('Beta Estimation'!J3:J759,'Beta Estimation'!K3:K759)/VAR('Beta Estimation'!J3:J759)</f>
        <v>#DIV/0!</v>
      </c>
      <c r="G3" s="53" t="e">
        <f>AVERAGE(B3:D3)</f>
        <v>#DIV/0!</v>
      </c>
      <c r="H3" s="53" t="e">
        <f>MEDIAN(B3:D3)</f>
        <v>#DIV/0!</v>
      </c>
      <c r="I3" s="53"/>
    </row>
    <row r="4" spans="1:10" x14ac:dyDescent="0.25">
      <c r="A4" s="18" t="s">
        <v>303</v>
      </c>
      <c r="B4" s="117">
        <f>COUNT('Beta Estimation'!A3:A1261)</f>
        <v>0</v>
      </c>
      <c r="C4" s="117">
        <f>COUNT('Beta Estimation'!D3:D263)</f>
        <v>0</v>
      </c>
      <c r="D4" s="117">
        <f>COUNT('Beta Estimation'!G3:G63)</f>
        <v>0</v>
      </c>
      <c r="E4" s="89">
        <f>COUNT('Beta Estimation'!J3:J255)</f>
        <v>0</v>
      </c>
      <c r="F4" s="89">
        <f>COUNT('Beta Estimation'!J3:J759)</f>
        <v>0</v>
      </c>
      <c r="G4" s="53"/>
      <c r="H4" s="53"/>
      <c r="I4" s="109">
        <f>SUM(B4:D4)</f>
        <v>0</v>
      </c>
    </row>
    <row r="5" spans="1:10" x14ac:dyDescent="0.25">
      <c r="A5" s="50" t="s">
        <v>305</v>
      </c>
      <c r="B5" s="112" t="e">
        <f>B4/$I$4</f>
        <v>#DIV/0!</v>
      </c>
      <c r="C5" s="112" t="e">
        <f t="shared" ref="C5:D5" si="0">C4/$I$4</f>
        <v>#DIV/0!</v>
      </c>
      <c r="D5" s="112" t="e">
        <f t="shared" si="0"/>
        <v>#DIV/0!</v>
      </c>
      <c r="E5" s="91"/>
      <c r="F5" s="91"/>
      <c r="G5" s="33"/>
      <c r="H5" s="33"/>
      <c r="I5" s="41" t="e">
        <f>SUM(B5:D5)</f>
        <v>#DIV/0!</v>
      </c>
    </row>
    <row r="6" spans="1:10" x14ac:dyDescent="0.25">
      <c r="A6" s="118" t="s">
        <v>306</v>
      </c>
      <c r="B6" s="90" t="e">
        <f>B3*B5</f>
        <v>#DIV/0!</v>
      </c>
      <c r="C6" s="90" t="e">
        <f>C3*C5</f>
        <v>#DIV/0!</v>
      </c>
      <c r="D6" s="90" t="e">
        <f t="shared" ref="D6" si="1">D3*D5</f>
        <v>#DIV/0!</v>
      </c>
      <c r="E6" s="90"/>
      <c r="F6" s="90"/>
      <c r="G6" s="53"/>
      <c r="H6" s="53"/>
      <c r="I6" s="53" t="e">
        <f>SUM(B6:D6)</f>
        <v>#DIV/0!</v>
      </c>
    </row>
    <row r="8" spans="1:10" ht="15.75" thickBot="1" x14ac:dyDescent="0.3">
      <c r="B8" s="40">
        <v>0.16508538899430741</v>
      </c>
      <c r="C8" s="40">
        <v>0.79633143580012655</v>
      </c>
      <c r="D8" s="40">
        <v>3.8583175205566096E-2</v>
      </c>
      <c r="E8" s="40"/>
      <c r="F8" s="40"/>
      <c r="G8" s="84" t="s">
        <v>309</v>
      </c>
      <c r="H8" s="84" t="s">
        <v>280</v>
      </c>
    </row>
    <row r="9" spans="1:10" x14ac:dyDescent="0.25">
      <c r="A9" s="18" t="s">
        <v>307</v>
      </c>
      <c r="B9" s="112">
        <f>B8</f>
        <v>0.16508538899430741</v>
      </c>
      <c r="C9" s="112">
        <f>C8</f>
        <v>0.79633143580012655</v>
      </c>
      <c r="D9" s="112">
        <f t="shared" ref="D9" si="2">D8</f>
        <v>3.8583175205566096E-2</v>
      </c>
      <c r="E9" s="162"/>
      <c r="F9" s="162"/>
      <c r="G9" s="35">
        <f>SUM(B9:D9)</f>
        <v>1</v>
      </c>
      <c r="H9" s="52" t="e">
        <f>($B$3*B9)+($C$3*C9)+($D$3*D9)</f>
        <v>#DIV/0!</v>
      </c>
    </row>
    <row r="10" spans="1:10" x14ac:dyDescent="0.25">
      <c r="A10" s="18" t="s">
        <v>308</v>
      </c>
      <c r="B10" s="91">
        <f>B11</f>
        <v>0.16508538899430741</v>
      </c>
      <c r="C10" s="91">
        <f t="shared" ref="C10:D10" si="3">C11</f>
        <v>3.8583175205566096E-2</v>
      </c>
      <c r="D10" s="91">
        <f t="shared" si="3"/>
        <v>0.79633143580012655</v>
      </c>
      <c r="E10" s="91"/>
      <c r="F10" s="91"/>
      <c r="G10" s="41">
        <f>SUM(B10:D10)</f>
        <v>1</v>
      </c>
      <c r="H10" s="53" t="e">
        <f>($B$3*B10)+($C$3*C10)+($D$3*D10)</f>
        <v>#DIV/0!</v>
      </c>
    </row>
    <row r="11" spans="1:10" x14ac:dyDescent="0.25">
      <c r="B11" s="40">
        <v>0.16508538899430741</v>
      </c>
      <c r="C11" s="40">
        <v>3.8583175205566096E-2</v>
      </c>
      <c r="D11" s="40">
        <v>0.79633143580012655</v>
      </c>
      <c r="E11" s="40"/>
      <c r="F11" s="40"/>
      <c r="G11" s="120">
        <f>SUM(B8:D8)</f>
        <v>1</v>
      </c>
    </row>
    <row r="12" spans="1:10" x14ac:dyDescent="0.25">
      <c r="H12" s="12"/>
      <c r="I12" s="121"/>
    </row>
    <row r="13" spans="1:10" x14ac:dyDescent="0.25">
      <c r="B13" s="123"/>
      <c r="C13" s="123"/>
      <c r="D13" s="123"/>
      <c r="G13" s="123"/>
      <c r="H13" s="119"/>
      <c r="I13" s="122"/>
      <c r="J13" s="4"/>
    </row>
    <row r="14" spans="1:10" x14ac:dyDescent="0.25">
      <c r="G14"/>
      <c r="H14"/>
    </row>
  </sheetData>
  <mergeCells count="1">
    <mergeCell ref="A1:I1"/>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Dashboard</vt:lpstr>
      <vt:lpstr>Financial Information</vt:lpstr>
      <vt:lpstr>Credit Metrics</vt:lpstr>
      <vt:lpstr>Beta Estimation</vt:lpstr>
      <vt:lpstr>Growth Estimates</vt:lpstr>
      <vt:lpstr>Simplified Financial Statments</vt:lpstr>
      <vt:lpstr>FCF</vt:lpstr>
      <vt:lpstr>Ratio Analysis</vt:lpstr>
      <vt:lpstr>Beta Sensitivity</vt:lpstr>
      <vt:lpstr>Risk Measures</vt:lpstr>
      <vt:lpstr>Comparables</vt:lpstr>
      <vt:lpstr>Analytics</vt:lpstr>
      <vt:lpstr>Fundamental Analysis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Shuey</dc:creator>
  <cp:lastModifiedBy>Nick Shuey</cp:lastModifiedBy>
  <cp:lastPrinted>2015-12-17T08:37:04Z</cp:lastPrinted>
  <dcterms:created xsi:type="dcterms:W3CDTF">2015-05-12T03:39:25Z</dcterms:created>
  <dcterms:modified xsi:type="dcterms:W3CDTF">2016-01-13T19:24:12Z</dcterms:modified>
</cp:coreProperties>
</file>